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555" windowHeight="8595" activeTab="0"/>
  </bookViews>
  <sheets>
    <sheet name="Fixed-Fee" sheetId="1" r:id="rId1"/>
    <sheet name="Tiered AUM" sheetId="2" r:id="rId2"/>
    <sheet name="Straight AUM" sheetId="3" r:id="rId3"/>
  </sheets>
  <definedNames/>
  <calcPr fullCalcOnLoad="1"/>
</workbook>
</file>

<file path=xl/sharedStrings.xml><?xml version="1.0" encoding="utf-8"?>
<sst xmlns="http://schemas.openxmlformats.org/spreadsheetml/2006/main" count="103" uniqueCount="44">
  <si>
    <t>Retire Early Home Page</t>
  </si>
  <si>
    <t>Year</t>
  </si>
  <si>
    <t>Beginning Balance</t>
  </si>
  <si>
    <t>Investment Return</t>
  </si>
  <si>
    <t>Subtotal</t>
  </si>
  <si>
    <t>Advisor Fee</t>
  </si>
  <si>
    <t>Ending Balance</t>
  </si>
  <si>
    <t>Annual Investment Return</t>
  </si>
  <si>
    <t>Fixed-Fee advisor annual fee</t>
  </si>
  <si>
    <t>per quarter</t>
  </si>
  <si>
    <t>Fixed-fee inflated at</t>
  </si>
  <si>
    <t>Cumulative Fee Collected</t>
  </si>
  <si>
    <t>Firm Name</t>
  </si>
  <si>
    <t>30-year Cumulative Fees</t>
  </si>
  <si>
    <t>Buckingham Asset Management</t>
  </si>
  <si>
    <t>$10000000-$1999999</t>
  </si>
  <si>
    <t>$20000000-$2999999</t>
  </si>
  <si>
    <t>$30000000-$3999999</t>
  </si>
  <si>
    <t>$40000000-$4999999</t>
  </si>
  <si>
    <t>$5,000,000 or more</t>
  </si>
  <si>
    <t>Percent AUM</t>
  </si>
  <si>
    <t>Annual Fee Calculation (Tiered)</t>
  </si>
  <si>
    <t>Annual Fees (Tiered Rates):</t>
  </si>
  <si>
    <t>Tier 1 - First</t>
  </si>
  <si>
    <t>Tier 2 - Next</t>
  </si>
  <si>
    <t>Tier 3 - Next</t>
  </si>
  <si>
    <t>Tier 4 - Next</t>
  </si>
  <si>
    <t>Tier 5 - Next</t>
  </si>
  <si>
    <t>Tier 6 - Next</t>
  </si>
  <si>
    <t>Tier 7 - Next</t>
  </si>
  <si>
    <t>Total</t>
  </si>
  <si>
    <t>Limit</t>
  </si>
  <si>
    <t>Annual</t>
  </si>
  <si>
    <t>Fee</t>
  </si>
  <si>
    <t>Index Fund Advisors</t>
  </si>
  <si>
    <t>Evanson Asset Management</t>
  </si>
  <si>
    <t>Comparison of DFA advisor Fees -- Tiered AUM</t>
  </si>
  <si>
    <t>Quarterly</t>
  </si>
  <si>
    <t>Comparison of DFA advisor Fees -- Straight AUM</t>
  </si>
  <si>
    <t>Account Size (Range)</t>
  </si>
  <si>
    <t>30-year Ending Account Balance</t>
  </si>
  <si>
    <t>(Enter firm information in</t>
  </si>
  <si>
    <t>Comparison of DFA advisor Fees -- Fixed-Fee</t>
  </si>
  <si>
    <t>(before advisor's fee)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</si>
</sst>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00000000%"/>
    <numFmt numFmtId="167" formatCode="0.00000000000000000%"/>
    <numFmt numFmtId="168" formatCode="0.000000000000000000%"/>
    <numFmt numFmtId="169" formatCode="0.000000000000000%"/>
    <numFmt numFmtId="170" formatCode="0.00000000000000%"/>
    <numFmt numFmtId="171" formatCode="0.0000000000000%"/>
    <numFmt numFmtId="172" formatCode="0.000000000000%"/>
    <numFmt numFmtId="173" formatCode="0.00000000000%"/>
    <numFmt numFmtId="174" formatCode="0.0000000000%"/>
    <numFmt numFmtId="175" formatCode="0.000000000%"/>
    <numFmt numFmtId="176" formatCode="0.00000000%"/>
    <numFmt numFmtId="177" formatCode="0.0000000%"/>
    <numFmt numFmtId="178" formatCode="0.000000%"/>
    <numFmt numFmtId="179" formatCode="0.00000%"/>
    <numFmt numFmtId="180" formatCode="0.0000%"/>
    <numFmt numFmtId="181" formatCode="0.000%"/>
    <numFmt numFmtId="182" formatCode="0.0%"/>
    <numFmt numFmtId="183" formatCode="_(* #,##0.0000_);_(* \(#,##0.0000\);_(* &quot;-&quot;????_);_(@_)"/>
    <numFmt numFmtId="184" formatCode="&quot;$&quot;#,##0.00"/>
    <numFmt numFmtId="185" formatCode="&quot;$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48"/>
      <name val="Arial"/>
      <family val="2"/>
    </font>
    <font>
      <b/>
      <sz val="2"/>
      <name val="Arial"/>
      <family val="2"/>
    </font>
    <font>
      <b/>
      <sz val="2.75"/>
      <name val="Arial"/>
      <family val="0"/>
    </font>
    <font>
      <sz val="2.25"/>
      <name val="Arial"/>
      <family val="0"/>
    </font>
    <font>
      <sz val="2.75"/>
      <name val="Arial"/>
      <family val="0"/>
    </font>
    <font>
      <b/>
      <sz val="1.75"/>
      <name val="Arial"/>
      <family val="0"/>
    </font>
    <font>
      <b/>
      <sz val="3.25"/>
      <name val="Arial"/>
      <family val="2"/>
    </font>
    <font>
      <b/>
      <sz val="2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0" fontId="1" fillId="0" borderId="0" xfId="0" applyFont="1" applyAlignment="1">
      <alignment horizontal="right"/>
    </xf>
    <xf numFmtId="9" fontId="0" fillId="0" borderId="0" xfId="19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165" fontId="0" fillId="0" borderId="0" xfId="17" applyNumberFormat="1" applyFont="1" applyAlignment="1">
      <alignment/>
    </xf>
    <xf numFmtId="0" fontId="0" fillId="0" borderId="0" xfId="0" applyAlignment="1">
      <alignment horizontal="right"/>
    </xf>
    <xf numFmtId="181" fontId="0" fillId="0" borderId="0" xfId="19" applyNumberFormat="1" applyAlignment="1">
      <alignment/>
    </xf>
    <xf numFmtId="180" fontId="0" fillId="0" borderId="0" xfId="19" applyNumberFormat="1" applyAlignment="1">
      <alignment/>
    </xf>
    <xf numFmtId="185" fontId="3" fillId="0" borderId="0" xfId="0" applyNumberFormat="1" applyFont="1" applyAlignment="1">
      <alignment/>
    </xf>
    <xf numFmtId="181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17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9" fontId="3" fillId="0" borderId="0" xfId="19" applyFont="1" applyAlignment="1">
      <alignment horizontal="right"/>
    </xf>
    <xf numFmtId="6" fontId="3" fillId="0" borderId="0" xfId="0" applyNumberFormat="1" applyFont="1" applyAlignment="1">
      <alignment/>
    </xf>
    <xf numFmtId="9" fontId="3" fillId="0" borderId="0" xfId="19" applyFont="1" applyAlignment="1">
      <alignment/>
    </xf>
    <xf numFmtId="165" fontId="1" fillId="0" borderId="0" xfId="17" applyNumberFormat="1" applyFont="1" applyAlignment="1">
      <alignment horizontal="right"/>
    </xf>
    <xf numFmtId="165" fontId="1" fillId="0" borderId="0" xfId="17" applyNumberFormat="1" applyFont="1" applyAlignment="1">
      <alignment/>
    </xf>
    <xf numFmtId="9" fontId="0" fillId="0" borderId="0" xfId="19" applyAlignment="1">
      <alignment horizontal="right"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Cumulative DFA Advisor Fees
</a:t>
            </a:r>
            <a:r>
              <a:rPr lang="en-US" cap="none" sz="200" b="1" i="0" u="none" baseline="0">
                <a:latin typeface="Arial"/>
                <a:ea typeface="Arial"/>
                <a:cs typeface="Arial"/>
              </a:rPr>
              <a:t>$1 million starting account balance,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" b="1" i="0" u="none" baseline="0">
                <a:latin typeface="Arial"/>
                <a:ea typeface="Arial"/>
                <a:cs typeface="Arial"/>
              </a:rPr>
              <a:t>10% annualized investment return, 30-Year period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'Fixed-Fee'!#REF!</c:f>
              <c:strCache>
                <c:ptCount val="1"/>
                <c:pt idx="0">
                  <c:v>Cumulative Advisor Fees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'Fixed-Fee'!#REF!</c:f>
              <c:strCache>
                <c:ptCount val="1"/>
                <c:pt idx="0">
                  <c:v>Buckingham Asset Management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'Fixed-Fee'!#REF!</c:f>
              <c:strCache>
                <c:ptCount val="1"/>
                <c:pt idx="0">
                  <c:v>Edelman Financial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'Fixed-Fee'!#REF!</c:f>
              <c:strCache>
                <c:ptCount val="1"/>
                <c:pt idx="0">
                  <c:v>Merriman Berkman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'Fixed-Fee'!#REF!</c:f>
              <c:strCache>
                <c:ptCount val="1"/>
                <c:pt idx="0">
                  <c:v>Portfolio Solutions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'Fixed-Fee'!#REF!</c:f>
              <c:strCache>
                <c:ptCount val="1"/>
                <c:pt idx="0">
                  <c:v>Evanson Asset Management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'Fixed-Fee'!#REF!</c:f>
              <c:strCache>
                <c:ptCount val="1"/>
                <c:pt idx="0">
                  <c:v>Index Fund Advisors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</c:strRef>
          </c:cat>
          <c:val>
            <c:numRef>
              <c:f>'Fixed-Fee'!#REF!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axId val="940850"/>
        <c:axId val="8467651"/>
      </c:lineChart>
      <c:catAx>
        <c:axId val="940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7651"/>
        <c:crosses val="autoZero"/>
        <c:auto val="1"/>
        <c:lblOffset val="100"/>
        <c:tickLblSkip val="20"/>
        <c:noMultiLvlLbl val="0"/>
      </c:catAx>
      <c:valAx>
        <c:axId val="846765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940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Affect of DFA Advisor fees on Portfolio Value after 30 Years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
$1 million starting account balance
10% annualized investment return, 30-Year period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'Fixed-Fee'!#REF!</c:f>
              <c:strCache>
                <c:ptCount val="1"/>
                <c:pt idx="0">
                  <c:v>Edelman Financial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'Fixed-Fee'!#REF!</c:f>
              <c:strCache>
                <c:ptCount val="1"/>
                <c:pt idx="0">
                  <c:v>Buckingham Asset Management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'Fixed-Fee'!#REF!</c:f>
              <c:strCache>
                <c:ptCount val="1"/>
                <c:pt idx="0">
                  <c:v>Index Fund Advisors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'Fixed-Fee'!#REF!</c:f>
              <c:strCache>
                <c:ptCount val="1"/>
                <c:pt idx="0">
                  <c:v>Merriman Berkman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'Fixed-Fee'!#REF!</c:f>
              <c:strCache>
                <c:ptCount val="1"/>
                <c:pt idx="0">
                  <c:v>Portfolio Solutions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'Fixed-Fee'!#REF!</c:f>
              <c:strCache>
                <c:ptCount val="1"/>
                <c:pt idx="0">
                  <c:v>Evanson Asset Management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0</c:v>
                </c:pt>
              </c:numCache>
            </c:numRef>
          </c:val>
        </c:ser>
        <c:axId val="9099996"/>
        <c:axId val="14791101"/>
      </c:barChart>
      <c:catAx>
        <c:axId val="909999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4791101"/>
        <c:crosses val="autoZero"/>
        <c:auto val="1"/>
        <c:lblOffset val="100"/>
        <c:noMultiLvlLbl val="0"/>
      </c:catAx>
      <c:valAx>
        <c:axId val="14791101"/>
        <c:scaling>
          <c:orientation val="minMax"/>
          <c:max val="17000000"/>
          <c:min val="1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Portfolio Value After 30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99996"/>
        <c:crossesAt val="1"/>
        <c:crossBetween val="between"/>
        <c:dispUnits/>
        <c:majorUnit val="10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Cumulative DFA Advisor Fees
</a:t>
            </a:r>
            <a:r>
              <a:rPr lang="en-US" cap="none" sz="200" b="1" i="0" u="none" baseline="0">
                <a:latin typeface="Arial"/>
                <a:ea typeface="Arial"/>
                <a:cs typeface="Arial"/>
              </a:rPr>
              <a:t>$1 million starting account balance,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" b="1" i="0" u="none" baseline="0">
                <a:latin typeface="Arial"/>
                <a:ea typeface="Arial"/>
                <a:cs typeface="Arial"/>
              </a:rPr>
              <a:t>10% annualized investment return, 30-Year period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'Fixed-Fee'!#REF!</c:f>
              <c:strCache>
                <c:ptCount val="1"/>
                <c:pt idx="0">
                  <c:v>Cumulative Advisor Fees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</c:numCache>
            </c:numRef>
          </c:val>
          <c:smooth val="0"/>
        </c:ser>
        <c:ser>
          <c:idx val="2"/>
          <c:order val="1"/>
          <c:tx>
            <c:strRef>
              <c:f>'Fixed-Fee'!#REF!</c:f>
              <c:strCache>
                <c:ptCount val="1"/>
                <c:pt idx="0">
                  <c:v>Buckingham Asset Management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  <c:pt idx="0">
                  <c:v>2304.255800440001</c:v>
                </c:pt>
                <c:pt idx="1">
                  <c:v>4658.76611402898</c:v>
                </c:pt>
                <c:pt idx="2">
                  <c:v>7064.62696321868</c:v>
                </c:pt>
                <c:pt idx="3">
                  <c:v>9522.958274089382</c:v>
                </c:pt>
                <c:pt idx="4">
                  <c:v>12034.9043976745</c:v>
                </c:pt>
                <c:pt idx="5">
                  <c:v>14601.634642654963</c:v>
                </c:pt>
                <c:pt idx="6">
                  <c:v>17224.343819671365</c:v>
                </c:pt>
                <c:pt idx="7">
                  <c:v>19904.252797507255</c:v>
                </c:pt>
                <c:pt idx="8">
                  <c:v>22642.60907140246</c:v>
                </c:pt>
                <c:pt idx="9">
                  <c:v>25440.687343761023</c:v>
                </c:pt>
                <c:pt idx="10">
                  <c:v>28299.79011752401</c:v>
                </c:pt>
                <c:pt idx="11">
                  <c:v>31221.2483024835</c:v>
                </c:pt>
                <c:pt idx="12">
                  <c:v>34206.42183481987</c:v>
                </c:pt>
                <c:pt idx="13">
                  <c:v>37256.70031015091</c:v>
                </c:pt>
                <c:pt idx="14">
                  <c:v>40373.50363038732</c:v>
                </c:pt>
                <c:pt idx="15">
                  <c:v>43558.28266469579</c:v>
                </c:pt>
                <c:pt idx="16">
                  <c:v>46812.51992487731</c:v>
                </c:pt>
                <c:pt idx="17">
                  <c:v>50137.730255475086</c:v>
                </c:pt>
                <c:pt idx="18">
                  <c:v>53535.46153893331</c:v>
                </c:pt>
                <c:pt idx="19">
                  <c:v>57007.2954161351</c:v>
                </c:pt>
                <c:pt idx="20">
                  <c:v>60554.84802265487</c:v>
                </c:pt>
                <c:pt idx="21">
                  <c:v>64179.77074106803</c:v>
                </c:pt>
                <c:pt idx="22">
                  <c:v>67883.7509696681</c:v>
                </c:pt>
                <c:pt idx="23">
                  <c:v>71668.51290794909</c:v>
                </c:pt>
                <c:pt idx="24">
                  <c:v>75535.81835921886</c:v>
                </c:pt>
                <c:pt idx="25">
                  <c:v>79487.46755071697</c:v>
                </c:pt>
                <c:pt idx="26">
                  <c:v>83525.29997161886</c:v>
                </c:pt>
                <c:pt idx="27">
                  <c:v>87651.19522931639</c:v>
                </c:pt>
                <c:pt idx="28">
                  <c:v>91867.07392437347</c:v>
                </c:pt>
                <c:pt idx="29">
                  <c:v>96174.89854456385</c:v>
                </c:pt>
                <c:pt idx="30">
                  <c:v>100576.67437840748</c:v>
                </c:pt>
                <c:pt idx="31">
                  <c:v>105074.45044863046</c:v>
                </c:pt>
                <c:pt idx="32">
                  <c:v>109159.66824183305</c:v>
                </c:pt>
                <c:pt idx="33">
                  <c:v>113335.02825181335</c:v>
                </c:pt>
                <c:pt idx="34">
                  <c:v>117602.51950820378</c:v>
                </c:pt>
                <c:pt idx="35">
                  <c:v>121964.17492949397</c:v>
                </c:pt>
                <c:pt idx="36">
                  <c:v>126422.07229145861</c:v>
                </c:pt>
                <c:pt idx="37">
                  <c:v>130978.33521695419</c:v>
                </c:pt>
                <c:pt idx="38">
                  <c:v>135635.13418755602</c:v>
                </c:pt>
                <c:pt idx="39">
                  <c:v>140394.68757751747</c:v>
                </c:pt>
                <c:pt idx="40">
                  <c:v>145259.2627105441</c:v>
                </c:pt>
                <c:pt idx="41">
                  <c:v>150231.17693988586</c:v>
                </c:pt>
                <c:pt idx="42">
                  <c:v>155312.79875226202</c:v>
                </c:pt>
                <c:pt idx="43">
                  <c:v>160506.54889614496</c:v>
                </c:pt>
                <c:pt idx="44">
                  <c:v>165814.9015349397</c:v>
                </c:pt>
                <c:pt idx="45">
                  <c:v>171240.3854256092</c:v>
                </c:pt>
                <c:pt idx="46">
                  <c:v>176785.58512330626</c:v>
                </c:pt>
                <c:pt idx="47">
                  <c:v>182453.1422125865</c:v>
                </c:pt>
                <c:pt idx="48">
                  <c:v>188245.7565657884</c:v>
                </c:pt>
                <c:pt idx="49">
                  <c:v>194166.18762918012</c:v>
                </c:pt>
                <c:pt idx="50">
                  <c:v>199460.87222394755</c:v>
                </c:pt>
                <c:pt idx="51">
                  <c:v>204873.74206863085</c:v>
                </c:pt>
                <c:pt idx="52">
                  <c:v>210407.43523411936</c:v>
                </c:pt>
                <c:pt idx="53">
                  <c:v>216064.64867697572</c:v>
                </c:pt>
                <c:pt idx="54">
                  <c:v>221848.13955385188</c:v>
                </c:pt>
                <c:pt idx="55">
                  <c:v>227760.72656524478</c:v>
                </c:pt>
                <c:pt idx="56">
                  <c:v>233805.29132924668</c:v>
                </c:pt>
                <c:pt idx="57">
                  <c:v>239984.7797859596</c:v>
                </c:pt>
                <c:pt idx="58">
                  <c:v>246302.20363325853</c:v>
                </c:pt>
                <c:pt idx="59">
                  <c:v>252760.64179460277</c:v>
                </c:pt>
                <c:pt idx="60">
                  <c:v>259363.2419196113</c:v>
                </c:pt>
                <c:pt idx="61">
                  <c:v>266113.2219181329</c:v>
                </c:pt>
                <c:pt idx="62">
                  <c:v>273013.8715285595</c:v>
                </c:pt>
                <c:pt idx="63">
                  <c:v>279060.74215077626</c:v>
                </c:pt>
                <c:pt idx="64">
                  <c:v>285244.13610664057</c:v>
                </c:pt>
                <c:pt idx="65">
                  <c:v>291567.1357542504</c:v>
                </c:pt>
                <c:pt idx="66">
                  <c:v>298032.89304370095</c:v>
                </c:pt>
                <c:pt idx="67">
                  <c:v>304644.63108829915</c:v>
                </c:pt>
                <c:pt idx="68">
                  <c:v>311405.64577125246</c:v>
                </c:pt>
                <c:pt idx="69">
                  <c:v>318319.3073886325</c:v>
                </c:pt>
                <c:pt idx="70">
                  <c:v>325389.062329433</c:v>
                </c:pt>
                <c:pt idx="71">
                  <c:v>332618.43479355914</c:v>
                </c:pt>
                <c:pt idx="72">
                  <c:v>340011.02854860487</c:v>
                </c:pt>
                <c:pt idx="73">
                  <c:v>346310.6120300123</c:v>
                </c:pt>
                <c:pt idx="74">
                  <c:v>352754.03734675335</c:v>
                </c:pt>
                <c:pt idx="75">
                  <c:v>359344.58891813183</c:v>
                </c:pt>
                <c:pt idx="76">
                  <c:v>366085.626158394</c:v>
                </c:pt>
                <c:pt idx="77">
                  <c:v>372980.585189129</c:v>
                </c:pt>
                <c:pt idx="78">
                  <c:v>380032.9805907698</c:v>
                </c:pt>
                <c:pt idx="79">
                  <c:v>387246.40719408676</c:v>
                </c:pt>
                <c:pt idx="80">
                  <c:v>394624.5419125875</c:v>
                </c:pt>
                <c:pt idx="81">
                  <c:v>402171.14561675687</c:v>
                </c:pt>
                <c:pt idx="82">
                  <c:v>409890.0650510927</c:v>
                </c:pt>
                <c:pt idx="83">
                  <c:v>417785.23479491397</c:v>
                </c:pt>
                <c:pt idx="84">
                  <c:v>425860.6792679413</c:v>
                </c:pt>
                <c:pt idx="85">
                  <c:v>434120.51478167204</c:v>
                </c:pt>
                <c:pt idx="86">
                  <c:v>442568.95163759554</c:v>
                </c:pt>
                <c:pt idx="87">
                  <c:v>451210.296273318</c:v>
                </c:pt>
                <c:pt idx="88">
                  <c:v>460048.95345769083</c:v>
                </c:pt>
                <c:pt idx="89">
                  <c:v>469089.4285360621</c:v>
                </c:pt>
                <c:pt idx="90">
                  <c:v>478336.32972679444</c:v>
                </c:pt>
                <c:pt idx="91">
                  <c:v>487794.37047022086</c:v>
                </c:pt>
                <c:pt idx="92">
                  <c:v>497468.3718312357</c:v>
                </c:pt>
                <c:pt idx="93">
                  <c:v>507363.264956745</c:v>
                </c:pt>
                <c:pt idx="94">
                  <c:v>517484.09358922933</c:v>
                </c:pt>
                <c:pt idx="95">
                  <c:v>527836.0166377</c:v>
                </c:pt>
                <c:pt idx="96">
                  <c:v>538424.3108073599</c:v>
                </c:pt>
                <c:pt idx="97">
                  <c:v>549254.3732893075</c:v>
                </c:pt>
                <c:pt idx="98">
                  <c:v>560331.7245116581</c:v>
                </c:pt>
                <c:pt idx="99">
                  <c:v>571662.0109534817</c:v>
                </c:pt>
                <c:pt idx="100">
                  <c:v>583251.0080229932</c:v>
                </c:pt>
                <c:pt idx="101">
                  <c:v>595104.6230014624</c:v>
                </c:pt>
                <c:pt idx="102">
                  <c:v>607228.8980543434</c:v>
                </c:pt>
                <c:pt idx="103">
                  <c:v>619630.0133111591</c:v>
                </c:pt>
                <c:pt idx="104">
                  <c:v>632314.2900157099</c:v>
                </c:pt>
                <c:pt idx="105">
                  <c:v>645288.1937482138</c:v>
                </c:pt>
                <c:pt idx="106">
                  <c:v>658558.3377210181</c:v>
                </c:pt>
                <c:pt idx="107">
                  <c:v>672131.4861495652</c:v>
                </c:pt>
                <c:pt idx="108">
                  <c:v>686014.5577003282</c:v>
                </c:pt>
                <c:pt idx="109">
                  <c:v>700214.6290174762</c:v>
                </c:pt>
                <c:pt idx="110">
                  <c:v>714738.9383300657</c:v>
                </c:pt>
                <c:pt idx="111">
                  <c:v>729594.8891415958</c:v>
                </c:pt>
                <c:pt idx="112">
                  <c:v>744790.0540038109</c:v>
                </c:pt>
                <c:pt idx="113">
                  <c:v>760332.1783766712</c:v>
                </c:pt>
                <c:pt idx="114">
                  <c:v>776229.1845764607</c:v>
                </c:pt>
                <c:pt idx="115">
                  <c:v>792489.1758140448</c:v>
                </c:pt>
                <c:pt idx="116">
                  <c:v>809120.4403253342</c:v>
                </c:pt>
                <c:pt idx="117">
                  <c:v>826131.455596064</c:v>
                </c:pt>
                <c:pt idx="118">
                  <c:v>843530.8926830379</c:v>
                </c:pt>
                <c:pt idx="119">
                  <c:v>861327.6206340427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'Fixed-Fee'!#REF!</c:f>
              <c:strCache>
                <c:ptCount val="1"/>
                <c:pt idx="0">
                  <c:v>Edelman Financial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  <c:pt idx="0">
                  <c:v>3545.2131670333347</c:v>
                </c:pt>
                <c:pt idx="1">
                  <c:v>7129.922192349091</c:v>
                </c:pt>
                <c:pt idx="2">
                  <c:v>10755.0036263269</c:v>
                </c:pt>
                <c:pt idx="3">
                  <c:v>14421.353473046127</c:v>
                </c:pt>
                <c:pt idx="4">
                  <c:v>18129.8876220311</c:v>
                </c:pt>
                <c:pt idx="5">
                  <c:v>21881.542289578247</c:v>
                </c:pt>
                <c:pt idx="6">
                  <c:v>25677.274469877822</c:v>
                </c:pt>
                <c:pt idx="7">
                  <c:v>29518.0623961476</c:v>
                </c:pt>
                <c:pt idx="8">
                  <c:v>33404.90601200071</c:v>
                </c:pt>
                <c:pt idx="9">
                  <c:v>37338.82745327478</c:v>
                </c:pt>
                <c:pt idx="10">
                  <c:v>41320.87154055453</c:v>
                </c:pt>
                <c:pt idx="11">
                  <c:v>45352.10628262517</c:v>
                </c:pt>
                <c:pt idx="12">
                  <c:v>49433.62339109917</c:v>
                </c:pt>
                <c:pt idx="13">
                  <c:v>53566.53880646436</c:v>
                </c:pt>
                <c:pt idx="14">
                  <c:v>57751.99323580694</c:v>
                </c:pt>
                <c:pt idx="15">
                  <c:v>61991.15270246834</c:v>
                </c:pt>
                <c:pt idx="16">
                  <c:v>66285.20910790093</c:v>
                </c:pt>
                <c:pt idx="17">
                  <c:v>70635.38080599326</c:v>
                </c:pt>
                <c:pt idx="18">
                  <c:v>75042.9131901416</c:v>
                </c:pt>
                <c:pt idx="19">
                  <c:v>79509.07929335051</c:v>
                </c:pt>
                <c:pt idx="20">
                  <c:v>84035.18040165195</c:v>
                </c:pt>
                <c:pt idx="21">
                  <c:v>88622.546681138</c:v>
                </c:pt>
                <c:pt idx="22">
                  <c:v>93272.53781890996</c:v>
                </c:pt>
                <c:pt idx="23">
                  <c:v>97986.54367825201</c:v>
                </c:pt>
                <c:pt idx="24">
                  <c:v>102765.98496834569</c:v>
                </c:pt>
                <c:pt idx="25">
                  <c:v>107612.31392884752</c:v>
                </c:pt>
                <c:pt idx="26">
                  <c:v>112527.01502965989</c:v>
                </c:pt>
                <c:pt idx="27">
                  <c:v>117511.60568623219</c:v>
                </c:pt>
                <c:pt idx="28">
                  <c:v>122567.63699073705</c:v>
                </c:pt>
                <c:pt idx="29">
                  <c:v>127696.6944594739</c:v>
                </c:pt>
                <c:pt idx="30">
                  <c:v>132900.39879685995</c:v>
                </c:pt>
                <c:pt idx="31">
                  <c:v>138180.4066763769</c:v>
                </c:pt>
                <c:pt idx="32">
                  <c:v>143538.41153884944</c:v>
                </c:pt>
                <c:pt idx="33">
                  <c:v>148976.1444084404</c:v>
                </c:pt>
                <c:pt idx="34">
                  <c:v>154495.37472675572</c:v>
                </c:pt>
                <c:pt idx="35">
                  <c:v>160097.91120546102</c:v>
                </c:pt>
                <c:pt idx="36">
                  <c:v>165785.60269782064</c:v>
                </c:pt>
                <c:pt idx="37">
                  <c:v>171560.3390895794</c:v>
                </c:pt>
                <c:pt idx="38">
                  <c:v>177424.05220961582</c:v>
                </c:pt>
                <c:pt idx="39">
                  <c:v>183378.71676080616</c:v>
                </c:pt>
                <c:pt idx="40">
                  <c:v>189426.35127154738</c:v>
                </c:pt>
                <c:pt idx="41">
                  <c:v>195569.01906839784</c:v>
                </c:pt>
                <c:pt idx="42">
                  <c:v>201808.82927030412</c:v>
                </c:pt>
                <c:pt idx="43">
                  <c:v>208147.93780489342</c:v>
                </c:pt>
                <c:pt idx="44">
                  <c:v>214588.54844732076</c:v>
                </c:pt>
                <c:pt idx="45">
                  <c:v>221132.91388217203</c:v>
                </c:pt>
                <c:pt idx="46">
                  <c:v>227783.33678893416</c:v>
                </c:pt>
                <c:pt idx="47">
                  <c:v>234542.17095155592</c:v>
                </c:pt>
                <c:pt idx="48">
                  <c:v>241411.82239263336</c:v>
                </c:pt>
                <c:pt idx="49">
                  <c:v>248394.75053276715</c:v>
                </c:pt>
                <c:pt idx="50">
                  <c:v>255493.46937564982</c:v>
                </c:pt>
                <c:pt idx="51">
                  <c:v>262710.5487194542</c:v>
                </c:pt>
                <c:pt idx="52">
                  <c:v>270031.00205997657</c:v>
                </c:pt>
                <c:pt idx="53">
                  <c:v>277450.4204266128</c:v>
                </c:pt>
                <c:pt idx="54">
                  <c:v>284971.03820407577</c:v>
                </c:pt>
                <c:pt idx="55">
                  <c:v>292595.14022394083</c:v>
                </c:pt>
                <c:pt idx="56">
                  <c:v>300325.06290361047</c:v>
                </c:pt>
                <c:pt idx="57">
                  <c:v>308163.1954109945</c:v>
                </c:pt>
                <c:pt idx="58">
                  <c:v>316111.9808554856</c:v>
                </c:pt>
                <c:pt idx="59">
                  <c:v>324173.91750582395</c:v>
                </c:pt>
                <c:pt idx="60">
                  <c:v>332351.5600354586</c:v>
                </c:pt>
                <c:pt idx="61">
                  <c:v>340647.5207960258</c:v>
                </c:pt>
                <c:pt idx="62">
                  <c:v>349064.47111957934</c:v>
                </c:pt>
                <c:pt idx="63">
                  <c:v>357605.142650222</c:v>
                </c:pt>
                <c:pt idx="64">
                  <c:v>366272.328705802</c:v>
                </c:pt>
                <c:pt idx="65">
                  <c:v>375068.88567035296</c:v>
                </c:pt>
                <c:pt idx="66">
                  <c:v>383997.7344179722</c:v>
                </c:pt>
                <c:pt idx="67">
                  <c:v>393061.86176884605</c:v>
                </c:pt>
                <c:pt idx="68">
                  <c:v>402264.321978149</c:v>
                </c:pt>
                <c:pt idx="69">
                  <c:v>411608.23825855844</c:v>
                </c:pt>
                <c:pt idx="70">
                  <c:v>421096.8043371439</c:v>
                </c:pt>
                <c:pt idx="71">
                  <c:v>430733.2860474071</c:v>
                </c:pt>
                <c:pt idx="72">
                  <c:v>440521.02295726613</c:v>
                </c:pt>
                <c:pt idx="73">
                  <c:v>450463.4300337958</c:v>
                </c:pt>
                <c:pt idx="74">
                  <c:v>460563.99934555346</c:v>
                </c:pt>
                <c:pt idx="75">
                  <c:v>470826.30180333887</c:v>
                </c:pt>
                <c:pt idx="76">
                  <c:v>481253.9889402568</c:v>
                </c:pt>
                <c:pt idx="77">
                  <c:v>491850.79473196843</c:v>
                </c:pt>
                <c:pt idx="78">
                  <c:v>502620.53745803965</c:v>
                </c:pt>
                <c:pt idx="79">
                  <c:v>513567.121605314</c:v>
                </c:pt>
                <c:pt idx="80">
                  <c:v>524694.5398142594</c:v>
                </c:pt>
                <c:pt idx="81">
                  <c:v>536006.8748692577</c:v>
                </c:pt>
                <c:pt idx="82">
                  <c:v>547508.3017338311</c:v>
                </c:pt>
                <c:pt idx="83">
                  <c:v>559203.089631818</c:v>
                </c:pt>
                <c:pt idx="84">
                  <c:v>571095.6041755374</c:v>
                </c:pt>
                <c:pt idx="85">
                  <c:v>583190.3095420012</c:v>
                </c:pt>
                <c:pt idx="86">
                  <c:v>595491.7706982609</c:v>
                </c:pt>
                <c:pt idx="87">
                  <c:v>608004.655676996</c:v>
                </c:pt>
                <c:pt idx="88">
                  <c:v>620733.7379034805</c:v>
                </c:pt>
                <c:pt idx="89">
                  <c:v>633683.8985750861</c:v>
                </c:pt>
                <c:pt idx="90">
                  <c:v>646860.1290945088</c:v>
                </c:pt>
                <c:pt idx="91">
                  <c:v>660267.5335579314</c:v>
                </c:pt>
                <c:pt idx="92">
                  <c:v>673911.331299363</c:v>
                </c:pt>
                <c:pt idx="93">
                  <c:v>687796.8594924232</c:v>
                </c:pt>
                <c:pt idx="94">
                  <c:v>701929.575810868</c:v>
                </c:pt>
                <c:pt idx="95">
                  <c:v>716315.0611491835</c:v>
                </c:pt>
                <c:pt idx="96">
                  <c:v>730959.0224046052</c:v>
                </c:pt>
                <c:pt idx="97">
                  <c:v>745867.2953219464</c:v>
                </c:pt>
                <c:pt idx="98">
                  <c:v>761045.8474026573</c:v>
                </c:pt>
                <c:pt idx="99">
                  <c:v>776500.7808795627</c:v>
                </c:pt>
                <c:pt idx="100">
                  <c:v>792238.3357587626</c:v>
                </c:pt>
                <c:pt idx="101">
                  <c:v>808264.8929302098</c:v>
                </c:pt>
                <c:pt idx="102">
                  <c:v>824586.9773485188</c:v>
                </c:pt>
                <c:pt idx="103">
                  <c:v>841211.261285588</c:v>
                </c:pt>
                <c:pt idx="104">
                  <c:v>858144.5676566584</c:v>
                </c:pt>
                <c:pt idx="105">
                  <c:v>875393.873421466</c:v>
                </c:pt>
                <c:pt idx="106">
                  <c:v>892966.3130621851</c:v>
                </c:pt>
                <c:pt idx="107">
                  <c:v>910843.7039602753</c:v>
                </c:pt>
                <c:pt idx="108">
                  <c:v>929002.7022355</c:v>
                </c:pt>
                <c:pt idx="109">
                  <c:v>947449.737983133</c:v>
                </c:pt>
                <c:pt idx="110">
                  <c:v>966191.3881203304</c:v>
                </c:pt>
                <c:pt idx="111">
                  <c:v>985234.3797385955</c:v>
                </c:pt>
                <c:pt idx="112">
                  <c:v>1004585.593532791</c:v>
                </c:pt>
                <c:pt idx="113">
                  <c:v>1024252.0673084493</c:v>
                </c:pt>
                <c:pt idx="114">
                  <c:v>1044240.9995691658</c:v>
                </c:pt>
                <c:pt idx="115">
                  <c:v>1064559.753185906</c:v>
                </c:pt>
                <c:pt idx="116">
                  <c:v>1085215.8591500951</c:v>
                </c:pt>
                <c:pt idx="117">
                  <c:v>1106217.0204124055</c:v>
                </c:pt>
                <c:pt idx="118">
                  <c:v>1127571.115809195</c:v>
                </c:pt>
                <c:pt idx="119">
                  <c:v>1149286.2040786014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'Fixed-Fee'!#REF!</c:f>
              <c:strCache>
                <c:ptCount val="1"/>
                <c:pt idx="0">
                  <c:v>Merriman Berkman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  <c:pt idx="0">
                  <c:v>1280.1421113555564</c:v>
                </c:pt>
                <c:pt idx="1">
                  <c:v>2589.51440774298</c:v>
                </c:pt>
                <c:pt idx="2">
                  <c:v>3928.784317965228</c:v>
                </c:pt>
                <c:pt idx="3">
                  <c:v>5298.634510592182</c:v>
                </c:pt>
                <c:pt idx="4">
                  <c:v>6699.763241938579</c:v>
                </c:pt>
                <c:pt idx="5">
                  <c:v>8132.884711987519</c:v>
                </c:pt>
                <c:pt idx="6">
                  <c:v>9598.729428440965</c:v>
                </c:pt>
                <c:pt idx="7">
                  <c:v>11098.044579082805</c:v>
                </c:pt>
                <c:pt idx="8">
                  <c:v>12631.594412644292</c:v>
                </c:pt>
                <c:pt idx="9">
                  <c:v>14200.160628365977</c:v>
                </c:pt>
                <c:pt idx="10">
                  <c:v>15804.542774454745</c:v>
                </c:pt>
                <c:pt idx="11">
                  <c:v>17445.55865563902</c:v>
                </c:pt>
                <c:pt idx="12">
                  <c:v>19124.044750029898</c:v>
                </c:pt>
                <c:pt idx="13">
                  <c:v>20840.856635500728</c:v>
                </c:pt>
                <c:pt idx="14">
                  <c:v>22596.869425802415</c:v>
                </c:pt>
                <c:pt idx="15">
                  <c:v>24392.978216636802</c:v>
                </c:pt>
                <c:pt idx="16">
                  <c:v>26230.098541915486</c:v>
                </c:pt>
                <c:pt idx="17">
                  <c:v>28109.16684043664</c:v>
                </c:pt>
                <c:pt idx="18">
                  <c:v>30031.140933217717</c:v>
                </c:pt>
                <c:pt idx="19">
                  <c:v>31997.000511727372</c:v>
                </c:pt>
                <c:pt idx="20">
                  <c:v>34007.74763726543</c:v>
                </c:pt>
                <c:pt idx="21">
                  <c:v>36064.40725174546</c:v>
                </c:pt>
                <c:pt idx="22">
                  <c:v>38168.02770014038</c:v>
                </c:pt>
                <c:pt idx="23">
                  <c:v>40319.681264857274</c:v>
                </c:pt>
                <c:pt idx="24">
                  <c:v>42520.46471231395</c:v>
                </c:pt>
                <c:pt idx="25">
                  <c:v>44771.49985199572</c:v>
                </c:pt>
                <c:pt idx="26">
                  <c:v>47073.93410827749</c:v>
                </c:pt>
                <c:pt idx="27">
                  <c:v>49428.941105302525</c:v>
                </c:pt>
                <c:pt idx="28">
                  <c:v>51837.72126521608</c:v>
                </c:pt>
                <c:pt idx="29">
                  <c:v>54301.502420058874</c:v>
                </c:pt>
                <c:pt idx="30">
                  <c:v>55561.521428845524</c:v>
                </c:pt>
                <c:pt idx="31">
                  <c:v>56851.11764255342</c:v>
                </c:pt>
                <c:pt idx="32">
                  <c:v>58170.98534519324</c:v>
                </c:pt>
                <c:pt idx="33">
                  <c:v>59521.83511813334</c:v>
                </c:pt>
                <c:pt idx="34">
                  <c:v>60904.394222657684</c:v>
                </c:pt>
                <c:pt idx="35">
                  <c:v>62319.40699150382</c:v>
                </c:pt>
                <c:pt idx="36">
                  <c:v>63767.63522959168</c:v>
                </c:pt>
                <c:pt idx="37">
                  <c:v>65249.85862415889</c:v>
                </c:pt>
                <c:pt idx="38">
                  <c:v>66766.87516452347</c:v>
                </c:pt>
                <c:pt idx="39">
                  <c:v>68319.50157169989</c:v>
                </c:pt>
                <c:pt idx="40">
                  <c:v>69908.57373809975</c:v>
                </c:pt>
                <c:pt idx="41">
                  <c:v>71534.94717755383</c:v>
                </c:pt>
                <c:pt idx="42">
                  <c:v>73199.49748589778</c:v>
                </c:pt>
                <c:pt idx="43">
                  <c:v>74903.12081236947</c:v>
                </c:pt>
                <c:pt idx="44">
                  <c:v>76646.73434207165</c:v>
                </c:pt>
                <c:pt idx="45">
                  <c:v>78431.27678975985</c:v>
                </c:pt>
                <c:pt idx="46">
                  <c:v>80257.70890522121</c:v>
                </c:pt>
                <c:pt idx="47">
                  <c:v>82127.01399051638</c:v>
                </c:pt>
                <c:pt idx="48">
                  <c:v>84040.198429363</c:v>
                </c:pt>
                <c:pt idx="49">
                  <c:v>85998.29222894568</c:v>
                </c:pt>
                <c:pt idx="50">
                  <c:v>88002.34957444426</c:v>
                </c:pt>
                <c:pt idx="51">
                  <c:v>90053.44939657883</c:v>
                </c:pt>
                <c:pt idx="52">
                  <c:v>92152.69595247705</c:v>
                </c:pt>
                <c:pt idx="53">
                  <c:v>94301.21942017664</c:v>
                </c:pt>
                <c:pt idx="54">
                  <c:v>96500.17650708286</c:v>
                </c:pt>
                <c:pt idx="55">
                  <c:v>98750.75107270875</c:v>
                </c:pt>
                <c:pt idx="56">
                  <c:v>101054.1547660334</c:v>
                </c:pt>
                <c:pt idx="57">
                  <c:v>103411.62767782122</c:v>
                </c:pt>
                <c:pt idx="58">
                  <c:v>105824.43900825351</c:v>
                </c:pt>
                <c:pt idx="59">
                  <c:v>108293.88775023185</c:v>
                </c:pt>
                <c:pt idx="60">
                  <c:v>110821.303388721</c:v>
                </c:pt>
                <c:pt idx="61">
                  <c:v>113408.04661650799</c:v>
                </c:pt>
                <c:pt idx="62">
                  <c:v>116055.51006676254</c:v>
                </c:pt>
                <c:pt idx="63">
                  <c:v>118765.11906279348</c:v>
                </c:pt>
                <c:pt idx="64">
                  <c:v>121538.33238540457</c:v>
                </c:pt>
                <c:pt idx="65">
                  <c:v>124376.64305826293</c:v>
                </c:pt>
                <c:pt idx="66">
                  <c:v>127281.57915170293</c:v>
                </c:pt>
                <c:pt idx="67">
                  <c:v>130254.70460539832</c:v>
                </c:pt>
                <c:pt idx="68">
                  <c:v>133297.62007034538</c:v>
                </c:pt>
                <c:pt idx="69">
                  <c:v>136411.96377061043</c:v>
                </c:pt>
                <c:pt idx="70">
                  <c:v>139599.4123853058</c:v>
                </c:pt>
                <c:pt idx="71">
                  <c:v>142861.68195126884</c:v>
                </c:pt>
                <c:pt idx="72">
                  <c:v>146200.52878693017</c:v>
                </c:pt>
                <c:pt idx="73">
                  <c:v>149617.75043786838</c:v>
                </c:pt>
                <c:pt idx="74">
                  <c:v>153115.18664456034</c:v>
                </c:pt>
                <c:pt idx="75">
                  <c:v>156694.72033284817</c:v>
                </c:pt>
                <c:pt idx="76">
                  <c:v>160358.27862765596</c:v>
                </c:pt>
                <c:pt idx="77">
                  <c:v>164107.83389050222</c:v>
                </c:pt>
                <c:pt idx="78">
                  <c:v>167945.4047813663</c:v>
                </c:pt>
                <c:pt idx="79">
                  <c:v>171873.0573454808</c:v>
                </c:pt>
                <c:pt idx="80">
                  <c:v>175892.90612563505</c:v>
                </c:pt>
                <c:pt idx="81">
                  <c:v>180007.11530058805</c:v>
                </c:pt>
                <c:pt idx="82">
                  <c:v>184217.89985020433</c:v>
                </c:pt>
                <c:pt idx="83">
                  <c:v>188527.52674793973</c:v>
                </c:pt>
                <c:pt idx="84">
                  <c:v>192938.3161813191</c:v>
                </c:pt>
                <c:pt idx="85">
                  <c:v>197452.64280106293</c:v>
                </c:pt>
                <c:pt idx="86">
                  <c:v>202072.9369995357</c:v>
                </c:pt>
                <c:pt idx="87">
                  <c:v>206801.68621920398</c:v>
                </c:pt>
                <c:pt idx="88">
                  <c:v>211641.43629180858</c:v>
                </c:pt>
                <c:pt idx="89">
                  <c:v>216594.7928089722</c:v>
                </c:pt>
                <c:pt idx="90">
                  <c:v>221664.42252498004</c:v>
                </c:pt>
                <c:pt idx="91">
                  <c:v>226853.05479248872</c:v>
                </c:pt>
                <c:pt idx="92">
                  <c:v>232163.48303193663</c:v>
                </c:pt>
                <c:pt idx="93">
                  <c:v>237598.56623544652</c:v>
                </c:pt>
                <c:pt idx="94">
                  <c:v>243161.23050603017</c:v>
                </c:pt>
                <c:pt idx="95">
                  <c:v>248854.47063292377</c:v>
                </c:pt>
                <c:pt idx="96">
                  <c:v>254681.35170390212</c:v>
                </c:pt>
                <c:pt idx="97">
                  <c:v>260645.0107554397</c:v>
                </c:pt>
                <c:pt idx="98">
                  <c:v>266748.6584616068</c:v>
                </c:pt>
                <c:pt idx="99">
                  <c:v>272995.5808626107</c:v>
                </c:pt>
                <c:pt idx="100">
                  <c:v>279389.1411339111</c:v>
                </c:pt>
                <c:pt idx="101">
                  <c:v>285932.7813968639</c:v>
                </c:pt>
                <c:pt idx="102">
                  <c:v>292630.02457186696</c:v>
                </c:pt>
                <c:pt idx="103">
                  <c:v>299484.4762750058</c:v>
                </c:pt>
                <c:pt idx="104">
                  <c:v>306499.8267592207</c:v>
                </c:pt>
                <c:pt idx="105">
                  <c:v>313679.85290104</c:v>
                </c:pt>
                <c:pt idx="106">
                  <c:v>321028.4202339489</c:v>
                </c:pt>
                <c:pt idx="107">
                  <c:v>328549.48502948927</c:v>
                </c:pt>
                <c:pt idx="108">
                  <c:v>336247.09642720973</c:v>
                </c:pt>
                <c:pt idx="109">
                  <c:v>344125.39861461415</c:v>
                </c:pt>
                <c:pt idx="110">
                  <c:v>352188.6330582809</c:v>
                </c:pt>
                <c:pt idx="111">
                  <c:v>360441.1407873547</c:v>
                </c:pt>
                <c:pt idx="112">
                  <c:v>368887.36473064026</c:v>
                </c:pt>
                <c:pt idx="113">
                  <c:v>377531.8521085559</c:v>
                </c:pt>
                <c:pt idx="114">
                  <c:v>386379.2568812352</c:v>
                </c:pt>
                <c:pt idx="115">
                  <c:v>395434.3422540943</c:v>
                </c:pt>
                <c:pt idx="116">
                  <c:v>404701.9832422138</c:v>
                </c:pt>
                <c:pt idx="117">
                  <c:v>414187.1692949161</c:v>
                </c:pt>
                <c:pt idx="118">
                  <c:v>423895.00698195136</c:v>
                </c:pt>
                <c:pt idx="119">
                  <c:v>433830.7227427373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'Fixed-Fee'!#REF!</c:f>
              <c:strCache>
                <c:ptCount val="1"/>
                <c:pt idx="0">
                  <c:v>Portfolio Solutions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  <c:pt idx="0">
                  <c:v>632.5355278388892</c:v>
                </c:pt>
                <c:pt idx="1">
                  <c:v>1279.9237195369724</c:v>
                </c:pt>
                <c:pt idx="2">
                  <c:v>1942.5133327750518</c:v>
                </c:pt>
                <c:pt idx="3">
                  <c:v>2620.661314466587</c:v>
                </c:pt>
                <c:pt idx="4">
                  <c:v>3314.732993050324</c:v>
                </c:pt>
                <c:pt idx="5">
                  <c:v>4025.102275298176</c:v>
                </c:pt>
                <c:pt idx="6">
                  <c:v>4752.151847744387</c:v>
                </c:pt>
                <c:pt idx="7">
                  <c:v>5496.273382844472</c:v>
                </c:pt>
                <c:pt idx="8">
                  <c:v>6257.867749975019</c:v>
                </c:pt>
                <c:pt idx="9">
                  <c:v>7037.345231388005</c:v>
                </c:pt>
                <c:pt idx="10">
                  <c:v>7835.125743235967</c:v>
                </c:pt>
                <c:pt idx="11">
                  <c:v>8651.639061787098</c:v>
                </c:pt>
                <c:pt idx="12">
                  <c:v>9487.325054952144</c:v>
                </c:pt>
                <c:pt idx="13">
                  <c:v>10342.6339192478</c:v>
                </c:pt>
                <c:pt idx="14">
                  <c:v>11218.026422324312</c:v>
                </c:pt>
                <c:pt idx="15">
                  <c:v>12113.974151187864</c:v>
                </c:pt>
                <c:pt idx="16">
                  <c:v>13030.959766251553</c:v>
                </c:pt>
                <c:pt idx="17">
                  <c:v>13969.477261351753</c:v>
                </c:pt>
                <c:pt idx="18">
                  <c:v>14930.032229869961</c:v>
                </c:pt>
                <c:pt idx="19">
                  <c:v>15913.142137103507</c:v>
                </c:pt>
                <c:pt idx="20">
                  <c:v>16919.336599031823</c:v>
                </c:pt>
                <c:pt idx="21">
                  <c:v>17949.157667628486</c:v>
                </c:pt>
                <c:pt idx="22">
                  <c:v>19003.160122872694</c:v>
                </c:pt>
                <c:pt idx="23">
                  <c:v>20081.91177161753</c:v>
                </c:pt>
                <c:pt idx="24">
                  <c:v>21185.99375347599</c:v>
                </c:pt>
                <c:pt idx="25">
                  <c:v>22316.00085388955</c:v>
                </c:pt>
                <c:pt idx="26">
                  <c:v>23472.541824547974</c:v>
                </c:pt>
                <c:pt idx="27">
                  <c:v>24656.239711332935</c:v>
                </c:pt>
                <c:pt idx="28">
                  <c:v>25867.732189962124</c:v>
                </c:pt>
                <c:pt idx="29">
                  <c:v>27107.67190951468</c:v>
                </c:pt>
                <c:pt idx="30">
                  <c:v>28376.726844022985</c:v>
                </c:pt>
                <c:pt idx="31">
                  <c:v>29675.58065232025</c:v>
                </c:pt>
                <c:pt idx="32">
                  <c:v>31004.933046337723</c:v>
                </c:pt>
                <c:pt idx="33">
                  <c:v>32365.500168049963</c:v>
                </c:pt>
                <c:pt idx="34">
                  <c:v>33758.014975271195</c:v>
                </c:pt>
                <c:pt idx="35">
                  <c:v>35183.22763651064</c:v>
                </c:pt>
                <c:pt idx="36">
                  <c:v>36641.905935099465</c:v>
                </c:pt>
                <c:pt idx="37">
                  <c:v>38134.83568280715</c:v>
                </c:pt>
                <c:pt idx="38">
                  <c:v>39662.82114316998</c:v>
                </c:pt>
                <c:pt idx="39">
                  <c:v>41226.68546475985</c:v>
                </c:pt>
                <c:pt idx="40">
                  <c:v>42827.27112462667</c:v>
                </c:pt>
                <c:pt idx="41">
                  <c:v>44465.44038215333</c:v>
                </c:pt>
                <c:pt idx="42">
                  <c:v>46142.07574356768</c:v>
                </c:pt>
                <c:pt idx="43">
                  <c:v>47858.08043736184</c:v>
                </c:pt>
                <c:pt idx="44">
                  <c:v>49614.378900874835</c:v>
                </c:pt>
                <c:pt idx="45">
                  <c:v>51411.91727830081</c:v>
                </c:pt>
                <c:pt idx="46">
                  <c:v>53251.66393039102</c:v>
                </c:pt>
                <c:pt idx="47">
                  <c:v>55134.60995612421</c:v>
                </c:pt>
                <c:pt idx="48">
                  <c:v>57061.769726626444</c:v>
                </c:pt>
                <c:pt idx="49">
                  <c:v>59034.181431627956</c:v>
                </c:pt>
                <c:pt idx="50">
                  <c:v>61052.90763875145</c:v>
                </c:pt>
                <c:pt idx="51">
                  <c:v>63119.03586593316</c:v>
                </c:pt>
                <c:pt idx="52">
                  <c:v>65233.679167284965</c:v>
                </c:pt>
                <c:pt idx="53">
                  <c:v>67397.97673271326</c:v>
                </c:pt>
                <c:pt idx="54">
                  <c:v>69613.09450161755</c:v>
                </c:pt>
                <c:pt idx="55">
                  <c:v>71880.22579099947</c:v>
                </c:pt>
                <c:pt idx="56">
                  <c:v>74200.59193832034</c:v>
                </c:pt>
                <c:pt idx="57">
                  <c:v>76575.44295945401</c:v>
                </c:pt>
                <c:pt idx="58">
                  <c:v>79006.05822208898</c:v>
                </c:pt>
                <c:pt idx="59">
                  <c:v>81493.74713494291</c:v>
                </c:pt>
                <c:pt idx="60">
                  <c:v>84039.84985316063</c:v>
                </c:pt>
                <c:pt idx="61">
                  <c:v>86645.73800027571</c:v>
                </c:pt>
                <c:pt idx="62">
                  <c:v>89312.81540712455</c:v>
                </c:pt>
                <c:pt idx="63">
                  <c:v>92042.51886811096</c:v>
                </c:pt>
                <c:pt idx="64">
                  <c:v>94836.31891522878</c:v>
                </c:pt>
                <c:pt idx="65">
                  <c:v>97695.72061025944</c:v>
                </c:pt>
                <c:pt idx="66">
                  <c:v>100622.26435557113</c:v>
                </c:pt>
                <c:pt idx="67">
                  <c:v>103617.5267239566</c:v>
                </c:pt>
                <c:pt idx="68">
                  <c:v>106683.12130795646</c:v>
                </c:pt>
                <c:pt idx="69">
                  <c:v>109820.69958912552</c:v>
                </c:pt>
                <c:pt idx="70">
                  <c:v>113031.95182771058</c:v>
                </c:pt>
                <c:pt idx="71">
                  <c:v>116318.60797321887</c:v>
                </c:pt>
                <c:pt idx="72">
                  <c:v>119682.43859636759</c:v>
                </c:pt>
                <c:pt idx="73">
                  <c:v>123125.25584291689</c:v>
                </c:pt>
                <c:pt idx="74">
                  <c:v>126648.91440989973</c:v>
                </c:pt>
                <c:pt idx="75">
                  <c:v>130255.31254477496</c:v>
                </c:pt>
                <c:pt idx="76">
                  <c:v>133946.39306804145</c:v>
                </c:pt>
                <c:pt idx="77">
                  <c:v>137724.14441986455</c:v>
                </c:pt>
                <c:pt idx="78">
                  <c:v>141590.6017312785</c:v>
                </c:pt>
                <c:pt idx="79">
                  <c:v>145547.84792054183</c:v>
                </c:pt>
                <c:pt idx="80">
                  <c:v>149598.01481523653</c:v>
                </c:pt>
                <c:pt idx="81">
                  <c:v>153743.28430071543</c:v>
                </c:pt>
                <c:pt idx="82">
                  <c:v>157985.88949551637</c:v>
                </c:pt>
                <c:pt idx="83">
                  <c:v>162328.1159543765</c:v>
                </c:pt>
                <c:pt idx="84">
                  <c:v>166772.30289949468</c:v>
                </c:pt>
                <c:pt idx="85">
                  <c:v>171320.84448070545</c:v>
                </c:pt>
                <c:pt idx="86">
                  <c:v>175976.19106524324</c:v>
                </c:pt>
                <c:pt idx="87">
                  <c:v>180740.8505577918</c:v>
                </c:pt>
                <c:pt idx="88">
                  <c:v>185617.38975152982</c:v>
                </c:pt>
                <c:pt idx="89">
                  <c:v>190608.4357109008</c:v>
                </c:pt>
                <c:pt idx="90">
                  <c:v>195716.67718685186</c:v>
                </c:pt>
                <c:pt idx="91">
                  <c:v>200944.86606530394</c:v>
                </c:pt>
                <c:pt idx="92">
                  <c:v>206295.8188496339</c:v>
                </c:pt>
                <c:pt idx="93">
                  <c:v>211772.41817796687</c:v>
                </c:pt>
                <c:pt idx="94">
                  <c:v>217377.61437609643</c:v>
                </c:pt>
                <c:pt idx="95">
                  <c:v>223114.42704686918</c:v>
                </c:pt>
                <c:pt idx="96">
                  <c:v>228985.94669688982</c:v>
                </c:pt>
                <c:pt idx="97">
                  <c:v>234995.33640142324</c:v>
                </c:pt>
                <c:pt idx="98">
                  <c:v>241145.8335083903</c:v>
                </c:pt>
                <c:pt idx="99">
                  <c:v>243663.80065798436</c:v>
                </c:pt>
                <c:pt idx="100">
                  <c:v>246241.84820307657</c:v>
                </c:pt>
                <c:pt idx="101">
                  <c:v>248881.40970245018</c:v>
                </c:pt>
                <c:pt idx="102">
                  <c:v>251583.95292056844</c:v>
                </c:pt>
                <c:pt idx="103">
                  <c:v>254350.98064374528</c:v>
                </c:pt>
                <c:pt idx="104">
                  <c:v>257184.03151579027</c:v>
                </c:pt>
                <c:pt idx="105">
                  <c:v>260084.68089359268</c:v>
                </c:pt>
                <c:pt idx="106">
                  <c:v>263054.5417231203</c:v>
                </c:pt>
                <c:pt idx="107">
                  <c:v>266095.2654363203</c:v>
                </c:pt>
                <c:pt idx="108">
                  <c:v>269208.54286942043</c:v>
                </c:pt>
                <c:pt idx="109">
                  <c:v>272396.1052031422</c:v>
                </c:pt>
                <c:pt idx="110">
                  <c:v>275659.7249253474</c:v>
                </c:pt>
                <c:pt idx="111">
                  <c:v>279001.2168166542</c:v>
                </c:pt>
                <c:pt idx="112">
                  <c:v>282422.43895957124</c:v>
                </c:pt>
                <c:pt idx="113">
                  <c:v>285925.29377170984</c:v>
                </c:pt>
                <c:pt idx="114">
                  <c:v>289511.72906364925</c:v>
                </c:pt>
                <c:pt idx="115">
                  <c:v>293183.73912204383</c:v>
                </c:pt>
                <c:pt idx="116">
                  <c:v>296943.3658185733</c:v>
                </c:pt>
                <c:pt idx="117">
                  <c:v>300792.6997453536</c:v>
                </c:pt>
                <c:pt idx="118">
                  <c:v>304733.88137743965</c:v>
                </c:pt>
                <c:pt idx="119">
                  <c:v>308769.1022630656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'Fixed-Fee'!#REF!</c:f>
              <c:strCache>
                <c:ptCount val="1"/>
                <c:pt idx="0">
                  <c:v>Evanson Asset Management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  <c:pt idx="0">
                  <c:v>750</c:v>
                </c:pt>
                <c:pt idx="1">
                  <c:v>1505.5628038332998</c:v>
                </c:pt>
                <c:pt idx="2">
                  <c:v>2266.729671215216</c:v>
                </c:pt>
                <c:pt idx="3">
                  <c:v>3033.5421678873363</c:v>
                </c:pt>
                <c:pt idx="4">
                  <c:v>3806.042167887336</c:v>
                </c:pt>
                <c:pt idx="5">
                  <c:v>4584.271855835634</c:v>
                </c:pt>
                <c:pt idx="6">
                  <c:v>5368.2737292390075</c:v>
                </c:pt>
                <c:pt idx="7">
                  <c:v>6158.090600811291</c:v>
                </c:pt>
                <c:pt idx="8">
                  <c:v>6953.76560081129</c:v>
                </c:pt>
                <c:pt idx="9">
                  <c:v>7755.342179398037</c:v>
                </c:pt>
                <c:pt idx="10">
                  <c:v>8562.86410900351</c:v>
                </c:pt>
                <c:pt idx="11">
                  <c:v>9376.375486722962</c:v>
                </c:pt>
                <c:pt idx="12">
                  <c:v>10195.920736722961</c:v>
                </c:pt>
                <c:pt idx="13">
                  <c:v>11021.54461266731</c:v>
                </c:pt>
                <c:pt idx="14">
                  <c:v>11853.29220016095</c:v>
                </c:pt>
                <c:pt idx="15">
                  <c:v>12691.208919211984</c:v>
                </c:pt>
                <c:pt idx="16">
                  <c:v>13535.340526711983</c:v>
                </c:pt>
                <c:pt idx="17">
                  <c:v>14385.733118934662</c:v>
                </c:pt>
                <c:pt idx="18">
                  <c:v>15242.43313405311</c:v>
                </c:pt>
                <c:pt idx="19">
                  <c:v>16105.487354675675</c:v>
                </c:pt>
                <c:pt idx="20">
                  <c:v>16974.942910400674</c:v>
                </c:pt>
                <c:pt idx="21">
                  <c:v>17850.847280390033</c:v>
                </c:pt>
                <c:pt idx="22">
                  <c:v>18733.248295962032</c:v>
                </c:pt>
                <c:pt idx="23">
                  <c:v>19622.194143203273</c:v>
                </c:pt>
                <c:pt idx="24">
                  <c:v>20517.73336560002</c:v>
                </c:pt>
                <c:pt idx="25">
                  <c:v>21419.914866689058</c:v>
                </c:pt>
                <c:pt idx="26">
                  <c:v>22328.787912728218</c:v>
                </c:pt>
                <c:pt idx="27">
                  <c:v>23244.402135386696</c:v>
                </c:pt>
                <c:pt idx="28">
                  <c:v>24166.807534455347</c:v>
                </c:pt>
                <c:pt idx="29">
                  <c:v>25096.05448057706</c:v>
                </c:pt>
                <c:pt idx="30">
                  <c:v>26032.193717997394</c:v>
                </c:pt>
                <c:pt idx="31">
                  <c:v>26975.276367335628</c:v>
                </c:pt>
                <c:pt idx="32">
                  <c:v>27925.35392837634</c:v>
                </c:pt>
                <c:pt idx="33">
                  <c:v>28882.4782828817</c:v>
                </c:pt>
                <c:pt idx="34">
                  <c:v>29846.701697424643</c:v>
                </c:pt>
                <c:pt idx="35">
                  <c:v>30818.076826243025</c:v>
                </c:pt>
                <c:pt idx="36">
                  <c:v>31796.656714114954</c:v>
                </c:pt>
                <c:pt idx="37">
                  <c:v>32782.49479925547</c:v>
                </c:pt>
                <c:pt idx="38">
                  <c:v>33775.644916234705</c:v>
                </c:pt>
                <c:pt idx="39">
                  <c:v>34776.161298917636</c:v>
                </c:pt>
                <c:pt idx="40">
                  <c:v>35784.09858342572</c:v>
                </c:pt>
                <c:pt idx="41">
                  <c:v>36799.51181112046</c:v>
                </c:pt>
                <c:pt idx="42">
                  <c:v>37822.45643160907</c:v>
                </c:pt>
                <c:pt idx="43">
                  <c:v>38852.98830577249</c:v>
                </c:pt>
                <c:pt idx="44">
                  <c:v>39891.16370881582</c:v>
                </c:pt>
                <c:pt idx="45">
                  <c:v>40937.039333341396</c:v>
                </c:pt>
                <c:pt idx="46">
                  <c:v>41990.672292444666</c:v>
                </c:pt>
                <c:pt idx="47">
                  <c:v>43052.12012283299</c:v>
                </c:pt>
                <c:pt idx="48">
                  <c:v>44121.44078796762</c:v>
                </c:pt>
                <c:pt idx="49">
                  <c:v>45198.69268122897</c:v>
                </c:pt>
                <c:pt idx="50">
                  <c:v>46283.93462910533</c:v>
                </c:pt>
                <c:pt idx="51">
                  <c:v>47377.2258944053</c:v>
                </c:pt>
                <c:pt idx="52">
                  <c:v>48478.62617949397</c:v>
                </c:pt>
                <c:pt idx="53">
                  <c:v>49588.195629553156</c:v>
                </c:pt>
                <c:pt idx="54">
                  <c:v>50705.994835865815</c:v>
                </c:pt>
                <c:pt idx="55">
                  <c:v>51832.084839124786</c:v>
                </c:pt>
                <c:pt idx="56">
                  <c:v>52966.52713276612</c:v>
                </c:pt>
                <c:pt idx="57">
                  <c:v>54109.38366632708</c:v>
                </c:pt>
                <c:pt idx="58">
                  <c:v>55260.71684882911</c:v>
                </c:pt>
                <c:pt idx="59">
                  <c:v>56420.589552185855</c:v>
                </c:pt>
                <c:pt idx="60">
                  <c:v>57589.065114636425</c:v>
                </c:pt>
                <c:pt idx="61">
                  <c:v>58766.20734420422</c:v>
                </c:pt>
                <c:pt idx="62">
                  <c:v>59952.08052218131</c:v>
                </c:pt>
                <c:pt idx="63">
                  <c:v>61146.74940663875</c:v>
                </c:pt>
                <c:pt idx="64">
                  <c:v>62350.27923596284</c:v>
                </c:pt>
                <c:pt idx="65">
                  <c:v>63562.73573241766</c:v>
                </c:pt>
                <c:pt idx="66">
                  <c:v>64784.18510573407</c:v>
                </c:pt>
                <c:pt idx="67">
                  <c:v>66014.69405672523</c:v>
                </c:pt>
                <c:pt idx="68">
                  <c:v>67254.32978092904</c:v>
                </c:pt>
                <c:pt idx="69">
                  <c:v>68503.1599722775</c:v>
                </c:pt>
                <c:pt idx="70">
                  <c:v>69761.2528267934</c:v>
                </c:pt>
                <c:pt idx="71">
                  <c:v>71028.67704631429</c:v>
                </c:pt>
                <c:pt idx="72">
                  <c:v>72305.50184224421</c:v>
                </c:pt>
                <c:pt idx="73">
                  <c:v>73591.79693933313</c:v>
                </c:pt>
                <c:pt idx="74">
                  <c:v>74887.6325794845</c:v>
                </c:pt>
                <c:pt idx="75">
                  <c:v>76193.07952559102</c:v>
                </c:pt>
                <c:pt idx="76">
                  <c:v>77508.20906539884</c:v>
                </c:pt>
                <c:pt idx="77">
                  <c:v>78833.09301540043</c:v>
                </c:pt>
                <c:pt idx="78">
                  <c:v>80167.80372475635</c:v>
                </c:pt>
                <c:pt idx="79">
                  <c:v>81512.41407924607</c:v>
                </c:pt>
                <c:pt idx="80">
                  <c:v>82866.99750524812</c:v>
                </c:pt>
                <c:pt idx="81">
                  <c:v>84231.62797374975</c:v>
                </c:pt>
                <c:pt idx="82">
                  <c:v>85606.38000438634</c:v>
                </c:pt>
                <c:pt idx="83">
                  <c:v>86991.32866951075</c:v>
                </c:pt>
                <c:pt idx="84">
                  <c:v>88386.54959829287</c:v>
                </c:pt>
                <c:pt idx="85">
                  <c:v>89792.11898084955</c:v>
                </c:pt>
                <c:pt idx="86">
                  <c:v>91208.11357240524</c:v>
                </c:pt>
                <c:pt idx="87">
                  <c:v>92634.61069748338</c:v>
                </c:pt>
                <c:pt idx="88">
                  <c:v>94071.68825412895</c:v>
                </c:pt>
                <c:pt idx="89">
                  <c:v>95519.42471816234</c:v>
                </c:pt>
                <c:pt idx="90">
                  <c:v>96977.89914746469</c:v>
                </c:pt>
                <c:pt idx="91">
                  <c:v>98447.19118629518</c:v>
                </c:pt>
                <c:pt idx="92">
                  <c:v>99927.38106964012</c:v>
                </c:pt>
                <c:pt idx="93">
                  <c:v>101418.5496275945</c:v>
                </c:pt>
                <c:pt idx="94">
                  <c:v>102920.77828977593</c:v>
                </c:pt>
                <c:pt idx="95">
                  <c:v>104434.14908977134</c:v>
                </c:pt>
                <c:pt idx="96">
                  <c:v>105958.74466961663</c:v>
                </c:pt>
                <c:pt idx="97">
                  <c:v>107494.64828430965</c:v>
                </c:pt>
                <c:pt idx="98">
                  <c:v>109041.94380635652</c:v>
                </c:pt>
                <c:pt idx="99">
                  <c:v>110600.71573035177</c:v>
                </c:pt>
                <c:pt idx="100">
                  <c:v>112171.04917759242</c:v>
                </c:pt>
                <c:pt idx="101">
                  <c:v>113753.02990072622</c:v>
                </c:pt>
                <c:pt idx="102">
                  <c:v>115346.74428843451</c:v>
                </c:pt>
                <c:pt idx="103">
                  <c:v>116952.27937014963</c:v>
                </c:pt>
                <c:pt idx="104">
                  <c:v>118569.7228208075</c:v>
                </c:pt>
                <c:pt idx="105">
                  <c:v>120199.16296563532</c:v>
                </c:pt>
                <c:pt idx="106">
                  <c:v>121840.68878497485</c:v>
                </c:pt>
                <c:pt idx="107">
                  <c:v>123494.38991914141</c:v>
                </c:pt>
                <c:pt idx="108">
                  <c:v>125160.35667331901</c:v>
                </c:pt>
                <c:pt idx="109">
                  <c:v>126838.68002249167</c:v>
                </c:pt>
                <c:pt idx="110">
                  <c:v>128529.45161641137</c:v>
                </c:pt>
                <c:pt idx="111">
                  <c:v>130232.76378460294</c:v>
                </c:pt>
                <c:pt idx="112">
                  <c:v>131948.70954140587</c:v>
                </c:pt>
                <c:pt idx="113">
                  <c:v>133677.3825910537</c:v>
                </c:pt>
                <c:pt idx="114">
                  <c:v>135418.877332791</c:v>
                </c:pt>
                <c:pt idx="115">
                  <c:v>137173.2888660283</c:v>
                </c:pt>
                <c:pt idx="116">
                  <c:v>138940.71299553532</c:v>
                </c:pt>
                <c:pt idx="117">
                  <c:v>140721.2462366726</c:v>
                </c:pt>
                <c:pt idx="118">
                  <c:v>142514.98582066203</c:v>
                </c:pt>
                <c:pt idx="119">
                  <c:v>144322.02969989646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'Fixed-Fee'!#REF!</c:f>
              <c:strCache>
                <c:ptCount val="1"/>
                <c:pt idx="0">
                  <c:v>Index Fund Advisors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'Fixed-Fee'!#REF!</c:f>
              <c:strCache>
                <c:ptCount val="120"/>
                <c:pt idx="0">
                  <c:v>Year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</c:strCache>
            </c:strRef>
          </c:cat>
          <c:val>
            <c:numRef>
              <c:f>'Fixed-Fee'!#REF!</c:f>
              <c:numCache>
                <c:ptCount val="120"/>
                <c:pt idx="0">
                  <c:v>2098.6705336266677</c:v>
                </c:pt>
                <c:pt idx="1">
                  <c:v>4231.159890048348</c:v>
                </c:pt>
                <c:pt idx="2">
                  <c:v>6398.23161436406</c:v>
                </c:pt>
                <c:pt idx="3">
                  <c:v>8600.666490626465</c:v>
                </c:pt>
                <c:pt idx="4">
                  <c:v>10839.262931054653</c:v>
                </c:pt>
                <c:pt idx="5">
                  <c:v>13114.837374034403</c:v>
                </c:pt>
                <c:pt idx="6">
                  <c:v>15428.224691104298</c:v>
                </c:pt>
                <c:pt idx="7">
                  <c:v>17780.278603130566</c:v>
                </c:pt>
                <c:pt idx="8">
                  <c:v>20171.87210587813</c:v>
                </c:pt>
                <c:pt idx="9">
                  <c:v>22603.897905189995</c:v>
                </c:pt>
                <c:pt idx="10">
                  <c:v>25077.26886199189</c:v>
                </c:pt>
                <c:pt idx="11">
                  <c:v>27592.91844734404</c:v>
                </c:pt>
                <c:pt idx="12">
                  <c:v>30151.801207766835</c:v>
                </c:pt>
                <c:pt idx="13">
                  <c:v>32754.893241072445</c:v>
                </c:pt>
                <c:pt idx="14">
                  <c:v>35403.1926829395</c:v>
                </c:pt>
                <c:pt idx="15">
                  <c:v>38097.72020447343</c:v>
                </c:pt>
                <c:pt idx="16">
                  <c:v>40839.51952100048</c:v>
                </c:pt>
                <c:pt idx="17">
                  <c:v>43629.657912349045</c:v>
                </c:pt>
                <c:pt idx="18">
                  <c:v>46469.22675487763</c:v>
                </c:pt>
                <c:pt idx="19">
                  <c:v>49359.34206551473</c:v>
                </c:pt>
                <c:pt idx="20">
                  <c:v>52301.14505808174</c:v>
                </c:pt>
                <c:pt idx="21">
                  <c:v>55295.802712176286</c:v>
                </c:pt>
                <c:pt idx="22">
                  <c:v>58344.5083548995</c:v>
                </c:pt>
                <c:pt idx="23">
                  <c:v>61448.48225571729</c:v>
                </c:pt>
                <c:pt idx="24">
                  <c:v>64608.972234752044</c:v>
                </c:pt>
                <c:pt idx="25">
                  <c:v>67827.25428480814</c:v>
                </c:pt>
                <c:pt idx="26">
                  <c:v>71104.63320744113</c:v>
                </c:pt>
                <c:pt idx="27">
                  <c:v>74442.44326338793</c:v>
                </c:pt>
                <c:pt idx="28">
                  <c:v>77842.04883768198</c:v>
                </c:pt>
                <c:pt idx="29">
                  <c:v>81304.84511978512</c:v>
                </c:pt>
                <c:pt idx="30">
                  <c:v>84832.25879907515</c:v>
                </c:pt>
                <c:pt idx="31">
                  <c:v>88418.0012817956</c:v>
                </c:pt>
                <c:pt idx="32">
                  <c:v>92054.42879300058</c:v>
                </c:pt>
                <c:pt idx="33">
                  <c:v>95742.70514007277</c:v>
                </c:pt>
                <c:pt idx="34">
                  <c:v>99484.02085322925</c:v>
                </c:pt>
                <c:pt idx="35">
                  <c:v>103279.59379911952</c:v>
                </c:pt>
                <c:pt idx="36">
                  <c:v>107130.66980851273</c:v>
                </c:pt>
                <c:pt idx="37">
                  <c:v>111038.52331839738</c:v>
                </c:pt>
                <c:pt idx="38">
                  <c:v>115004.4580288249</c:v>
                </c:pt>
                <c:pt idx="39">
                  <c:v>119029.80757483521</c:v>
                </c:pt>
                <c:pt idx="40">
                  <c:v>123115.9362138108</c:v>
                </c:pt>
                <c:pt idx="41">
                  <c:v>127264.2395286135</c:v>
                </c:pt>
                <c:pt idx="42">
                  <c:v>131476.14514686645</c:v>
                </c:pt>
                <c:pt idx="43">
                  <c:v>135753.11347675175</c:v>
                </c:pt>
                <c:pt idx="44">
                  <c:v>140096.63845970336</c:v>
                </c:pt>
                <c:pt idx="45">
                  <c:v>144508.2483403829</c:v>
                </c:pt>
                <c:pt idx="46">
                  <c:v>148989.50645433526</c:v>
                </c:pt>
                <c:pt idx="47">
                  <c:v>153542.0120337301</c:v>
                </c:pt>
                <c:pt idx="48">
                  <c:v>158167.40103160442</c:v>
                </c:pt>
                <c:pt idx="49">
                  <c:v>162867.34696503094</c:v>
                </c:pt>
                <c:pt idx="50">
                  <c:v>167643.56177764703</c:v>
                </c:pt>
                <c:pt idx="51">
                  <c:v>172497.79672198868</c:v>
                </c:pt>
                <c:pt idx="52">
                  <c:v>177431.8432620841</c:v>
                </c:pt>
                <c:pt idx="53">
                  <c:v>182447.5339967724</c:v>
                </c:pt>
                <c:pt idx="54">
                  <c:v>187546.74360422307</c:v>
                </c:pt>
                <c:pt idx="55">
                  <c:v>192731.38980814308</c:v>
                </c:pt>
                <c:pt idx="56">
                  <c:v>198003.43436616962</c:v>
                </c:pt>
                <c:pt idx="57">
                  <c:v>203364.8840809579</c:v>
                </c:pt>
                <c:pt idx="58">
                  <c:v>208817.79183448514</c:v>
                </c:pt>
                <c:pt idx="59">
                  <c:v>214364.25764610356</c:v>
                </c:pt>
                <c:pt idx="60">
                  <c:v>220006.42975488835</c:v>
                </c:pt>
                <c:pt idx="61">
                  <c:v>225746.50572683758</c:v>
                </c:pt>
                <c:pt idx="62">
                  <c:v>231577.4909672762</c:v>
                </c:pt>
                <c:pt idx="63">
                  <c:v>237476.78432845452</c:v>
                </c:pt>
                <c:pt idx="64">
                  <c:v>243445.98050469693</c:v>
                </c:pt>
                <c:pt idx="65">
                  <c:v>249486.7114194296</c:v>
                </c:pt>
                <c:pt idx="66">
                  <c:v>255600.64709431655</c:v>
                </c:pt>
                <c:pt idx="67">
                  <c:v>261789.4965386859</c:v>
                </c:pt>
                <c:pt idx="68">
                  <c:v>268055.0086597204</c:v>
                </c:pt>
                <c:pt idx="69">
                  <c:v>274398.9731938972</c:v>
                </c:pt>
                <c:pt idx="70">
                  <c:v>280823.22166017204</c:v>
                </c:pt>
                <c:pt idx="71">
                  <c:v>287329.6283354165</c:v>
                </c:pt>
                <c:pt idx="72">
                  <c:v>293920.1112526276</c:v>
                </c:pt>
                <c:pt idx="73">
                  <c:v>300596.63322244084</c:v>
                </c:pt>
                <c:pt idx="74">
                  <c:v>307361.202878491</c:v>
                </c:pt>
                <c:pt idx="75">
                  <c:v>314215.8757471781</c:v>
                </c:pt>
                <c:pt idx="76">
                  <c:v>321162.75534240704</c:v>
                </c:pt>
                <c:pt idx="77">
                  <c:v>328203.99428588495</c:v>
                </c:pt>
                <c:pt idx="78">
                  <c:v>335341.7954535726</c:v>
                </c:pt>
                <c:pt idx="79">
                  <c:v>342578.4131489001</c:v>
                </c:pt>
                <c:pt idx="80">
                  <c:v>349911.94744429365</c:v>
                </c:pt>
                <c:pt idx="81">
                  <c:v>357331.7213051748</c:v>
                </c:pt>
                <c:pt idx="82">
                  <c:v>364839.7590861628</c:v>
                </c:pt>
                <c:pt idx="83">
                  <c:v>372438.1326608039</c:v>
                </c:pt>
                <c:pt idx="84">
                  <c:v>380128.9625370127</c:v>
                </c:pt>
                <c:pt idx="85">
                  <c:v>387914.4189986965</c:v>
                </c:pt>
                <c:pt idx="86">
                  <c:v>395796.7232741781</c:v>
                </c:pt>
                <c:pt idx="87">
                  <c:v>403778.1487320456</c:v>
                </c:pt>
                <c:pt idx="88">
                  <c:v>411861.0221050728</c:v>
                </c:pt>
                <c:pt idx="89">
                  <c:v>420047.72474287</c:v>
                </c:pt>
                <c:pt idx="90">
                  <c:v>428340.6938939386</c:v>
                </c:pt>
                <c:pt idx="91">
                  <c:v>436742.42401782045</c:v>
                </c:pt>
                <c:pt idx="92">
                  <c:v>445255.4681280477</c:v>
                </c:pt>
                <c:pt idx="93">
                  <c:v>453882.4391666172</c:v>
                </c:pt>
                <c:pt idx="94">
                  <c:v>462626.0114107279</c:v>
                </c:pt>
                <c:pt idx="95">
                  <c:v>471488.9219125405</c:v>
                </c:pt>
                <c:pt idx="96">
                  <c:v>480473.97197273246</c:v>
                </c:pt>
                <c:pt idx="97">
                  <c:v>489584.02864864335</c:v>
                </c:pt>
                <c:pt idx="98">
                  <c:v>498822.02629782166</c:v>
                </c:pt>
                <c:pt idx="99">
                  <c:v>508190.9681578041</c:v>
                </c:pt>
                <c:pt idx="100">
                  <c:v>517693.9279629782</c:v>
                </c:pt>
                <c:pt idx="101">
                  <c:v>527334.0515993984</c:v>
                </c:pt>
                <c:pt idx="102">
                  <c:v>537114.5587984466</c:v>
                </c:pt>
                <c:pt idx="103">
                  <c:v>547016.4076558889</c:v>
                </c:pt>
                <c:pt idx="104">
                  <c:v>557035.9091798408</c:v>
                </c:pt>
                <c:pt idx="105">
                  <c:v>567175.8401652693</c:v>
                </c:pt>
                <c:pt idx="106">
                  <c:v>577439.042944035</c:v>
                </c:pt>
                <c:pt idx="107">
                  <c:v>587828.4269316698</c:v>
                </c:pt>
                <c:pt idx="108">
                  <c:v>598346.970210661</c:v>
                </c:pt>
                <c:pt idx="109">
                  <c:v>608997.7211511035</c:v>
                </c:pt>
                <c:pt idx="110">
                  <c:v>619783.8000696022</c:v>
                </c:pt>
                <c:pt idx="111">
                  <c:v>630708.400927327</c:v>
                </c:pt>
                <c:pt idx="112">
                  <c:v>641774.7930681447</c:v>
                </c:pt>
                <c:pt idx="113">
                  <c:v>652986.3229977736</c:v>
                </c:pt>
                <c:pt idx="114">
                  <c:v>664346.4162049295</c:v>
                </c:pt>
                <c:pt idx="115">
                  <c:v>675858.5790254527</c:v>
                </c:pt>
                <c:pt idx="116">
                  <c:v>687526.400550433</c:v>
                </c:pt>
                <c:pt idx="117">
                  <c:v>699353.5545793677</c:v>
                </c:pt>
                <c:pt idx="118">
                  <c:v>711343.8016194191</c:v>
                </c:pt>
                <c:pt idx="119">
                  <c:v>723500.9909318566</c:v>
                </c:pt>
              </c:numCache>
            </c:numRef>
          </c:val>
          <c:smooth val="0"/>
        </c:ser>
        <c:axId val="66011046"/>
        <c:axId val="57228503"/>
      </c:lineChart>
      <c:catAx>
        <c:axId val="6601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28503"/>
        <c:crosses val="autoZero"/>
        <c:auto val="1"/>
        <c:lblOffset val="100"/>
        <c:tickLblSkip val="20"/>
        <c:noMultiLvlLbl val="0"/>
      </c:catAx>
      <c:valAx>
        <c:axId val="5722850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601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Affect of DFA Advisor fees on Portfolio Value after 30 Years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
$1 million starting account balance
10% annualized investment return, 30-Year period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'Fixed-Fee'!#REF!</c:f>
              <c:strCache>
                <c:ptCount val="1"/>
                <c:pt idx="0">
                  <c:v>Edelman Financial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13150355.52725578</c:v>
                </c:pt>
              </c:numCache>
            </c:numRef>
          </c:val>
        </c:ser>
        <c:ser>
          <c:idx val="1"/>
          <c:order val="1"/>
          <c:tx>
            <c:strRef>
              <c:f>'Fixed-Fee'!#REF!</c:f>
              <c:strCache>
                <c:ptCount val="1"/>
                <c:pt idx="0">
                  <c:v>Buckingham Asset Management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14219585.632852757</c:v>
                </c:pt>
              </c:numCache>
            </c:numRef>
          </c:val>
        </c:ser>
        <c:ser>
          <c:idx val="2"/>
          <c:order val="2"/>
          <c:tx>
            <c:strRef>
              <c:f>'Fixed-Fee'!#REF!</c:f>
              <c:strCache>
                <c:ptCount val="1"/>
                <c:pt idx="0">
                  <c:v>Index Fund Advisors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14677221.435562406</c:v>
                </c:pt>
              </c:numCache>
            </c:numRef>
          </c:val>
        </c:ser>
        <c:ser>
          <c:idx val="3"/>
          <c:order val="3"/>
          <c:tx>
            <c:strRef>
              <c:f>'Fixed-Fee'!#REF!</c:f>
              <c:strCache>
                <c:ptCount val="1"/>
                <c:pt idx="0">
                  <c:v>Merriman Berkman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15887209.501496803</c:v>
                </c:pt>
              </c:numCache>
            </c:numRef>
          </c:val>
        </c:ser>
        <c:ser>
          <c:idx val="4"/>
          <c:order val="4"/>
          <c:tx>
            <c:strRef>
              <c:f>'Fixed-Fee'!#REF!</c:f>
              <c:strCache>
                <c:ptCount val="1"/>
                <c:pt idx="0">
                  <c:v>Portfolio Solutions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16329138.038046062</c:v>
                </c:pt>
              </c:numCache>
            </c:numRef>
          </c:val>
        </c:ser>
        <c:ser>
          <c:idx val="5"/>
          <c:order val="5"/>
          <c:tx>
            <c:strRef>
              <c:f>'Fixed-Fee'!#REF!</c:f>
              <c:strCache>
                <c:ptCount val="1"/>
                <c:pt idx="0">
                  <c:v>Evanson Asset Management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'Fixed-Fee'!#REF!</c:f>
              <c:numCache>
                <c:ptCount val="1"/>
                <c:pt idx="0">
                  <c:v>16774618.590174215</c:v>
                </c:pt>
              </c:numCache>
            </c:numRef>
          </c:val>
        </c:ser>
        <c:axId val="45294480"/>
        <c:axId val="4997137"/>
      </c:barChart>
      <c:catAx>
        <c:axId val="4529448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4997137"/>
        <c:crosses val="autoZero"/>
        <c:auto val="1"/>
        <c:lblOffset val="100"/>
        <c:noMultiLvlLbl val="0"/>
      </c:catAx>
      <c:valAx>
        <c:axId val="4997137"/>
        <c:scaling>
          <c:orientation val="minMax"/>
          <c:max val="17000000"/>
          <c:min val="1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Portfolio Value After 30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94480"/>
        <c:crossesAt val="1"/>
        <c:crossBetween val="between"/>
        <c:dispUnits/>
        <c:majorUnit val="10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24</xdr:row>
      <xdr:rowOff>0</xdr:rowOff>
    </xdr:from>
    <xdr:to>
      <xdr:col>21</xdr:col>
      <xdr:colOff>723900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2268200" y="3914775"/>
        <a:ext cx="7791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24</xdr:row>
      <xdr:rowOff>0</xdr:rowOff>
    </xdr:from>
    <xdr:to>
      <xdr:col>23</xdr:col>
      <xdr:colOff>152400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12258675" y="3914775"/>
        <a:ext cx="892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29</xdr:row>
      <xdr:rowOff>0</xdr:rowOff>
    </xdr:from>
    <xdr:to>
      <xdr:col>21</xdr:col>
      <xdr:colOff>723900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3001625" y="4724400"/>
        <a:ext cx="8391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29</xdr:row>
      <xdr:rowOff>0</xdr:rowOff>
    </xdr:from>
    <xdr:to>
      <xdr:col>23</xdr:col>
      <xdr:colOff>152400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12992100" y="47244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71" width="12.7109375" style="0" customWidth="1"/>
    <col min="84" max="85" width="15.7109375" style="0" customWidth="1"/>
    <col min="86" max="175" width="13.7109375" style="0" customWidth="1"/>
  </cols>
  <sheetData>
    <row r="1" ht="15">
      <c r="A1" s="1" t="s">
        <v>0</v>
      </c>
    </row>
    <row r="2" ht="12.75">
      <c r="A2" s="2" t="s">
        <v>42</v>
      </c>
    </row>
    <row r="3" ht="12.75">
      <c r="A3" s="2"/>
    </row>
    <row r="4" spans="1:4" ht="12.75">
      <c r="A4" s="5" t="s">
        <v>7</v>
      </c>
      <c r="B4" s="19">
        <v>0.1</v>
      </c>
      <c r="C4" s="7">
        <f>((1+B4)^0.25)-1</f>
        <v>0.02411368908444511</v>
      </c>
      <c r="D4" t="s">
        <v>9</v>
      </c>
    </row>
    <row r="5" spans="1:3" ht="12.75">
      <c r="A5" s="5" t="s">
        <v>43</v>
      </c>
      <c r="B5" s="6"/>
      <c r="C5" s="7"/>
    </row>
    <row r="6" spans="1:3" ht="12.75">
      <c r="A6" s="5"/>
      <c r="B6" s="6"/>
      <c r="C6" s="7"/>
    </row>
    <row r="7" spans="1:3" ht="12.75">
      <c r="A7" s="5" t="s">
        <v>12</v>
      </c>
      <c r="B7" s="18" t="s">
        <v>35</v>
      </c>
      <c r="C7" s="7"/>
    </row>
    <row r="8" spans="1:3" ht="12.75">
      <c r="A8" s="5"/>
      <c r="B8" s="24"/>
      <c r="C8" s="25"/>
    </row>
    <row r="9" spans="1:3" ht="12.75">
      <c r="A9" s="5"/>
      <c r="B9" s="5" t="s">
        <v>32</v>
      </c>
      <c r="C9" s="5" t="s">
        <v>37</v>
      </c>
    </row>
    <row r="10" spans="1:9" ht="12.75">
      <c r="A10" s="5" t="s">
        <v>8</v>
      </c>
      <c r="B10" s="20">
        <v>3000</v>
      </c>
      <c r="C10" s="8">
        <f>B10/4</f>
        <v>750</v>
      </c>
      <c r="D10" t="s">
        <v>9</v>
      </c>
      <c r="H10" s="9"/>
      <c r="I10" s="4"/>
    </row>
    <row r="11" spans="1:9" ht="12.75">
      <c r="A11" s="5" t="s">
        <v>10</v>
      </c>
      <c r="B11" s="21">
        <v>0.03</v>
      </c>
      <c r="C11" s="7">
        <f>((1+B11)^0.25)-1</f>
        <v>0.007417071777732875</v>
      </c>
      <c r="D11" t="s">
        <v>9</v>
      </c>
      <c r="H11" s="9"/>
      <c r="I11" s="4"/>
    </row>
    <row r="13" spans="1:162" ht="12.75">
      <c r="A13" s="5" t="s">
        <v>1</v>
      </c>
      <c r="B13" s="3">
        <v>0.25</v>
      </c>
      <c r="C13" s="3">
        <f>B13+0.25</f>
        <v>0.5</v>
      </c>
      <c r="D13" s="3">
        <f aca="true" t="shared" si="0" ref="D13:BO13">C13+0.25</f>
        <v>0.75</v>
      </c>
      <c r="E13" s="3">
        <f t="shared" si="0"/>
        <v>1</v>
      </c>
      <c r="F13" s="3">
        <f t="shared" si="0"/>
        <v>1.25</v>
      </c>
      <c r="G13" s="3">
        <f t="shared" si="0"/>
        <v>1.5</v>
      </c>
      <c r="H13" s="3">
        <f t="shared" si="0"/>
        <v>1.75</v>
      </c>
      <c r="I13" s="3">
        <f t="shared" si="0"/>
        <v>2</v>
      </c>
      <c r="J13" s="3">
        <f t="shared" si="0"/>
        <v>2.25</v>
      </c>
      <c r="K13" s="3">
        <f t="shared" si="0"/>
        <v>2.5</v>
      </c>
      <c r="L13" s="3">
        <f t="shared" si="0"/>
        <v>2.75</v>
      </c>
      <c r="M13" s="3">
        <f t="shared" si="0"/>
        <v>3</v>
      </c>
      <c r="N13" s="3">
        <f t="shared" si="0"/>
        <v>3.25</v>
      </c>
      <c r="O13" s="3">
        <f t="shared" si="0"/>
        <v>3.5</v>
      </c>
      <c r="P13" s="3">
        <f t="shared" si="0"/>
        <v>3.75</v>
      </c>
      <c r="Q13" s="3">
        <f t="shared" si="0"/>
        <v>4</v>
      </c>
      <c r="R13" s="3">
        <f t="shared" si="0"/>
        <v>4.25</v>
      </c>
      <c r="S13" s="3">
        <f t="shared" si="0"/>
        <v>4.5</v>
      </c>
      <c r="T13" s="3">
        <f t="shared" si="0"/>
        <v>4.75</v>
      </c>
      <c r="U13" s="3">
        <f t="shared" si="0"/>
        <v>5</v>
      </c>
      <c r="V13" s="3">
        <f t="shared" si="0"/>
        <v>5.25</v>
      </c>
      <c r="W13" s="3">
        <f t="shared" si="0"/>
        <v>5.5</v>
      </c>
      <c r="X13" s="3">
        <f t="shared" si="0"/>
        <v>5.75</v>
      </c>
      <c r="Y13" s="3">
        <f t="shared" si="0"/>
        <v>6</v>
      </c>
      <c r="Z13" s="3">
        <f t="shared" si="0"/>
        <v>6.25</v>
      </c>
      <c r="AA13" s="3">
        <f t="shared" si="0"/>
        <v>6.5</v>
      </c>
      <c r="AB13" s="3">
        <f t="shared" si="0"/>
        <v>6.75</v>
      </c>
      <c r="AC13" s="3">
        <f t="shared" si="0"/>
        <v>7</v>
      </c>
      <c r="AD13" s="3">
        <f t="shared" si="0"/>
        <v>7.25</v>
      </c>
      <c r="AE13" s="3">
        <f t="shared" si="0"/>
        <v>7.5</v>
      </c>
      <c r="AF13" s="3">
        <f t="shared" si="0"/>
        <v>7.75</v>
      </c>
      <c r="AG13" s="3">
        <f t="shared" si="0"/>
        <v>8</v>
      </c>
      <c r="AH13" s="3">
        <f t="shared" si="0"/>
        <v>8.25</v>
      </c>
      <c r="AI13" s="3">
        <f t="shared" si="0"/>
        <v>8.5</v>
      </c>
      <c r="AJ13" s="3">
        <f t="shared" si="0"/>
        <v>8.75</v>
      </c>
      <c r="AK13" s="3">
        <f t="shared" si="0"/>
        <v>9</v>
      </c>
      <c r="AL13" s="3">
        <f t="shared" si="0"/>
        <v>9.25</v>
      </c>
      <c r="AM13" s="3">
        <f t="shared" si="0"/>
        <v>9.5</v>
      </c>
      <c r="AN13" s="3">
        <f t="shared" si="0"/>
        <v>9.75</v>
      </c>
      <c r="AO13" s="3">
        <f t="shared" si="0"/>
        <v>10</v>
      </c>
      <c r="AP13" s="3">
        <f t="shared" si="0"/>
        <v>10.25</v>
      </c>
      <c r="AQ13" s="3">
        <f t="shared" si="0"/>
        <v>10.5</v>
      </c>
      <c r="AR13" s="3">
        <f t="shared" si="0"/>
        <v>10.75</v>
      </c>
      <c r="AS13" s="3">
        <f t="shared" si="0"/>
        <v>11</v>
      </c>
      <c r="AT13" s="3">
        <f t="shared" si="0"/>
        <v>11.25</v>
      </c>
      <c r="AU13" s="3">
        <f t="shared" si="0"/>
        <v>11.5</v>
      </c>
      <c r="AV13" s="3">
        <f t="shared" si="0"/>
        <v>11.75</v>
      </c>
      <c r="AW13" s="3">
        <f t="shared" si="0"/>
        <v>12</v>
      </c>
      <c r="AX13" s="3">
        <f t="shared" si="0"/>
        <v>12.25</v>
      </c>
      <c r="AY13" s="3">
        <f t="shared" si="0"/>
        <v>12.5</v>
      </c>
      <c r="AZ13" s="3">
        <f t="shared" si="0"/>
        <v>12.75</v>
      </c>
      <c r="BA13" s="3">
        <f t="shared" si="0"/>
        <v>13</v>
      </c>
      <c r="BB13" s="3">
        <f t="shared" si="0"/>
        <v>13.25</v>
      </c>
      <c r="BC13" s="3">
        <f t="shared" si="0"/>
        <v>13.5</v>
      </c>
      <c r="BD13" s="3">
        <f t="shared" si="0"/>
        <v>13.75</v>
      </c>
      <c r="BE13" s="3">
        <f t="shared" si="0"/>
        <v>14</v>
      </c>
      <c r="BF13" s="3">
        <f t="shared" si="0"/>
        <v>14.25</v>
      </c>
      <c r="BG13" s="3">
        <f t="shared" si="0"/>
        <v>14.5</v>
      </c>
      <c r="BH13" s="3">
        <f t="shared" si="0"/>
        <v>14.75</v>
      </c>
      <c r="BI13" s="3">
        <f t="shared" si="0"/>
        <v>15</v>
      </c>
      <c r="BJ13" s="3">
        <f t="shared" si="0"/>
        <v>15.25</v>
      </c>
      <c r="BK13" s="3">
        <f t="shared" si="0"/>
        <v>15.5</v>
      </c>
      <c r="BL13" s="3">
        <f t="shared" si="0"/>
        <v>15.75</v>
      </c>
      <c r="BM13" s="3">
        <f t="shared" si="0"/>
        <v>16</v>
      </c>
      <c r="BN13" s="3">
        <f t="shared" si="0"/>
        <v>16.25</v>
      </c>
      <c r="BO13" s="3">
        <f t="shared" si="0"/>
        <v>16.5</v>
      </c>
      <c r="BP13" s="3">
        <f aca="true" t="shared" si="1" ref="BP13:DQ13">BO13+0.25</f>
        <v>16.75</v>
      </c>
      <c r="BQ13" s="3">
        <f t="shared" si="1"/>
        <v>17</v>
      </c>
      <c r="BR13" s="3">
        <f t="shared" si="1"/>
        <v>17.25</v>
      </c>
      <c r="BS13" s="3">
        <f t="shared" si="1"/>
        <v>17.5</v>
      </c>
      <c r="BT13" s="3">
        <f t="shared" si="1"/>
        <v>17.75</v>
      </c>
      <c r="BU13" s="3">
        <f t="shared" si="1"/>
        <v>18</v>
      </c>
      <c r="BV13" s="3">
        <f t="shared" si="1"/>
        <v>18.25</v>
      </c>
      <c r="BW13" s="3">
        <f t="shared" si="1"/>
        <v>18.5</v>
      </c>
      <c r="BX13" s="3">
        <f t="shared" si="1"/>
        <v>18.75</v>
      </c>
      <c r="BY13" s="3">
        <f t="shared" si="1"/>
        <v>19</v>
      </c>
      <c r="BZ13" s="3">
        <f t="shared" si="1"/>
        <v>19.25</v>
      </c>
      <c r="CA13" s="3">
        <f t="shared" si="1"/>
        <v>19.5</v>
      </c>
      <c r="CB13" s="3">
        <f t="shared" si="1"/>
        <v>19.75</v>
      </c>
      <c r="CC13" s="3">
        <f t="shared" si="1"/>
        <v>20</v>
      </c>
      <c r="CD13" s="3">
        <f t="shared" si="1"/>
        <v>20.25</v>
      </c>
      <c r="CE13" s="3">
        <f t="shared" si="1"/>
        <v>20.5</v>
      </c>
      <c r="CF13" s="3">
        <f t="shared" si="1"/>
        <v>20.75</v>
      </c>
      <c r="CG13" s="3">
        <f t="shared" si="1"/>
        <v>21</v>
      </c>
      <c r="CH13" s="3">
        <f t="shared" si="1"/>
        <v>21.25</v>
      </c>
      <c r="CI13" s="3">
        <f t="shared" si="1"/>
        <v>21.5</v>
      </c>
      <c r="CJ13" s="3">
        <f t="shared" si="1"/>
        <v>21.75</v>
      </c>
      <c r="CK13" s="3">
        <f t="shared" si="1"/>
        <v>22</v>
      </c>
      <c r="CL13" s="3">
        <f t="shared" si="1"/>
        <v>22.25</v>
      </c>
      <c r="CM13" s="3">
        <f t="shared" si="1"/>
        <v>22.5</v>
      </c>
      <c r="CN13" s="3">
        <f t="shared" si="1"/>
        <v>22.75</v>
      </c>
      <c r="CO13" s="3">
        <f t="shared" si="1"/>
        <v>23</v>
      </c>
      <c r="CP13" s="3">
        <f t="shared" si="1"/>
        <v>23.25</v>
      </c>
      <c r="CQ13" s="3">
        <f t="shared" si="1"/>
        <v>23.5</v>
      </c>
      <c r="CR13" s="3">
        <f t="shared" si="1"/>
        <v>23.75</v>
      </c>
      <c r="CS13" s="3">
        <f t="shared" si="1"/>
        <v>24</v>
      </c>
      <c r="CT13" s="3">
        <f t="shared" si="1"/>
        <v>24.25</v>
      </c>
      <c r="CU13" s="3">
        <f t="shared" si="1"/>
        <v>24.5</v>
      </c>
      <c r="CV13" s="3">
        <f t="shared" si="1"/>
        <v>24.75</v>
      </c>
      <c r="CW13" s="3">
        <f t="shared" si="1"/>
        <v>25</v>
      </c>
      <c r="CX13" s="3">
        <f t="shared" si="1"/>
        <v>25.25</v>
      </c>
      <c r="CY13" s="3">
        <f t="shared" si="1"/>
        <v>25.5</v>
      </c>
      <c r="CZ13" s="3">
        <f t="shared" si="1"/>
        <v>25.75</v>
      </c>
      <c r="DA13" s="3">
        <f t="shared" si="1"/>
        <v>26</v>
      </c>
      <c r="DB13" s="3">
        <f t="shared" si="1"/>
        <v>26.25</v>
      </c>
      <c r="DC13" s="3">
        <f t="shared" si="1"/>
        <v>26.5</v>
      </c>
      <c r="DD13" s="3">
        <f t="shared" si="1"/>
        <v>26.75</v>
      </c>
      <c r="DE13" s="3">
        <f t="shared" si="1"/>
        <v>27</v>
      </c>
      <c r="DF13" s="3">
        <f t="shared" si="1"/>
        <v>27.25</v>
      </c>
      <c r="DG13" s="3">
        <f t="shared" si="1"/>
        <v>27.5</v>
      </c>
      <c r="DH13" s="3">
        <f t="shared" si="1"/>
        <v>27.75</v>
      </c>
      <c r="DI13" s="3">
        <f t="shared" si="1"/>
        <v>28</v>
      </c>
      <c r="DJ13" s="3">
        <f t="shared" si="1"/>
        <v>28.25</v>
      </c>
      <c r="DK13" s="3">
        <f t="shared" si="1"/>
        <v>28.5</v>
      </c>
      <c r="DL13" s="3">
        <f t="shared" si="1"/>
        <v>28.75</v>
      </c>
      <c r="DM13" s="3">
        <f t="shared" si="1"/>
        <v>29</v>
      </c>
      <c r="DN13" s="3">
        <f t="shared" si="1"/>
        <v>29.25</v>
      </c>
      <c r="DO13" s="3">
        <f t="shared" si="1"/>
        <v>29.5</v>
      </c>
      <c r="DP13" s="3">
        <f t="shared" si="1"/>
        <v>29.75</v>
      </c>
      <c r="DQ13" s="3">
        <f t="shared" si="1"/>
        <v>30</v>
      </c>
      <c r="DR13" s="3">
        <f>DQ13+0.25</f>
        <v>30.25</v>
      </c>
      <c r="DS13" s="3">
        <f>DR13+0.25</f>
        <v>30.5</v>
      </c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</row>
    <row r="14" ht="12.75">
      <c r="A14" s="10"/>
    </row>
    <row r="15" spans="1:162" ht="12.75">
      <c r="A15" s="10" t="s">
        <v>2</v>
      </c>
      <c r="B15" s="4">
        <v>1000000</v>
      </c>
      <c r="C15" s="4">
        <f>B19</f>
        <v>1023363.6890844451</v>
      </c>
      <c r="D15" s="4">
        <f>C19</f>
        <v>1047285.2000995049</v>
      </c>
      <c r="E15" s="4">
        <f>D19</f>
        <v>1071777.9429300635</v>
      </c>
      <c r="F15" s="4">
        <f aca="true" t="shared" si="2" ref="F15:BQ15">E19</f>
        <v>1096855.650516773</v>
      </c>
      <c r="G15" s="4">
        <f t="shared" si="2"/>
        <v>1122532.3866438514</v>
      </c>
      <c r="H15" s="4">
        <f t="shared" si="2"/>
        <v>1148822.5539146531</v>
      </c>
      <c r="I15" s="4">
        <f t="shared" si="2"/>
        <v>1175740.9019195458</v>
      </c>
      <c r="J15" s="4">
        <f t="shared" si="2"/>
        <v>1203302.5356007265</v>
      </c>
      <c r="K15" s="4">
        <f t="shared" si="2"/>
        <v>1231522.9238187268</v>
      </c>
      <c r="L15" s="4">
        <f t="shared" si="2"/>
        <v>1260417.9081254716</v>
      </c>
      <c r="M15" s="4">
        <f t="shared" si="2"/>
        <v>1290003.7117488706</v>
      </c>
      <c r="N15" s="4">
        <f t="shared" si="2"/>
        <v>1320296.9487940436</v>
      </c>
      <c r="O15" s="4">
        <f t="shared" si="2"/>
        <v>1351314.6336664048</v>
      </c>
      <c r="P15" s="4">
        <f t="shared" si="2"/>
        <v>1383074.1907219528</v>
      </c>
      <c r="Q15" s="4">
        <f t="shared" si="2"/>
        <v>1415593.464150249</v>
      </c>
      <c r="R15" s="4">
        <f t="shared" si="2"/>
        <v>1448890.7280956896</v>
      </c>
      <c r="S15" s="4">
        <f t="shared" si="2"/>
        <v>1482984.6970228243</v>
      </c>
      <c r="T15" s="4">
        <f t="shared" si="2"/>
        <v>1517894.5363316</v>
      </c>
      <c r="U15" s="4">
        <f t="shared" si="2"/>
        <v>1553639.87322856</v>
      </c>
      <c r="V15" s="4">
        <f t="shared" si="2"/>
        <v>1590240.8078601675</v>
      </c>
      <c r="W15" s="4">
        <f t="shared" si="2"/>
        <v>1627717.9247145795</v>
      </c>
      <c r="X15" s="4">
        <f t="shared" si="2"/>
        <v>1666092.3042983357</v>
      </c>
      <c r="Y15" s="4">
        <f t="shared" si="2"/>
        <v>1705385.5350946004</v>
      </c>
      <c r="Z15" s="4">
        <f t="shared" si="2"/>
        <v>1745619.7258097404</v>
      </c>
      <c r="AA15" s="4">
        <f t="shared" si="2"/>
        <v>1786817.5179151942</v>
      </c>
      <c r="AB15" s="4">
        <f t="shared" si="2"/>
        <v>1829002.098491752</v>
      </c>
      <c r="AC15" s="4">
        <f t="shared" si="2"/>
        <v>1872197.2133835407</v>
      </c>
      <c r="AD15" s="4">
        <f t="shared" si="2"/>
        <v>1916427.1806691773</v>
      </c>
      <c r="AE15" s="4">
        <f t="shared" si="2"/>
        <v>1961716.904457745</v>
      </c>
      <c r="AF15" s="4">
        <f t="shared" si="2"/>
        <v>2008091.8890174173</v>
      </c>
      <c r="AG15" s="4">
        <f t="shared" si="2"/>
        <v>2055578.253244759</v>
      </c>
      <c r="AH15" s="4">
        <f t="shared" si="2"/>
        <v>2104202.745482912</v>
      </c>
      <c r="AI15" s="4">
        <f t="shared" si="2"/>
        <v>2153992.758697082</v>
      </c>
      <c r="AJ15" s="4">
        <f t="shared" si="2"/>
        <v>2204976.346015944</v>
      </c>
      <c r="AK15" s="4">
        <f t="shared" si="2"/>
        <v>2257182.236647785</v>
      </c>
      <c r="AL15" s="4">
        <f t="shared" si="2"/>
        <v>2310639.852180424</v>
      </c>
      <c r="AM15" s="4">
        <f t="shared" si="2"/>
        <v>2365379.323274159</v>
      </c>
      <c r="AN15" s="4">
        <f t="shared" si="2"/>
        <v>2421431.506757227</v>
      </c>
      <c r="AO15" s="4">
        <f t="shared" si="2"/>
        <v>2478828.0031334707</v>
      </c>
      <c r="AP15" s="4">
        <f t="shared" si="2"/>
        <v>2537601.174512164</v>
      </c>
      <c r="AQ15" s="4">
        <f t="shared" si="2"/>
        <v>2597784.162970165</v>
      </c>
      <c r="AR15" s="4">
        <f t="shared" si="2"/>
        <v>2659410.9093568283</v>
      </c>
      <c r="AS15" s="4">
        <f t="shared" si="2"/>
        <v>2722516.172552352</v>
      </c>
      <c r="AT15" s="4">
        <f t="shared" si="2"/>
        <v>2787135.549190489</v>
      </c>
      <c r="AU15" s="4">
        <f t="shared" si="2"/>
        <v>2853305.4938568296</v>
      </c>
      <c r="AV15" s="4">
        <f t="shared" si="2"/>
        <v>2921063.339774107</v>
      </c>
      <c r="AW15" s="4">
        <f t="shared" si="2"/>
        <v>2990447.3199862875</v>
      </c>
      <c r="AX15" s="4">
        <f t="shared" si="2"/>
        <v>3061496.589053461</v>
      </c>
      <c r="AY15" s="4">
        <f t="shared" si="2"/>
        <v>3134251.245269851</v>
      </c>
      <c r="AZ15" s="4">
        <f t="shared" si="2"/>
        <v>3208752.3534175614</v>
      </c>
      <c r="BA15" s="4">
        <f t="shared" si="2"/>
        <v>3285041.968068978</v>
      </c>
      <c r="BB15" s="4">
        <f t="shared" si="2"/>
        <v>3363163.1574510466</v>
      </c>
      <c r="BC15" s="4">
        <f t="shared" si="2"/>
        <v>3443160.0278849932</v>
      </c>
      <c r="BD15" s="4">
        <f t="shared" si="2"/>
        <v>3525077.7488153423</v>
      </c>
      <c r="BE15" s="4">
        <f t="shared" si="2"/>
        <v>3608962.5784424585</v>
      </c>
      <c r="BF15" s="4">
        <f t="shared" si="2"/>
        <v>3694861.8899731585</v>
      </c>
      <c r="BG15" s="4">
        <f t="shared" si="2"/>
        <v>3782824.198504295</v>
      </c>
      <c r="BH15" s="4">
        <f t="shared" si="2"/>
        <v>3872899.188554582</v>
      </c>
      <c r="BI15" s="4">
        <f t="shared" si="2"/>
        <v>3965137.742260285</v>
      </c>
      <c r="BJ15" s="4">
        <f t="shared" si="2"/>
        <v>4059591.9682507915</v>
      </c>
      <c r="BK15" s="4">
        <f t="shared" si="2"/>
        <v>4156315.231220451</v>
      </c>
      <c r="BL15" s="4">
        <f t="shared" si="2"/>
        <v>4255362.182213477</v>
      </c>
      <c r="BM15" s="4">
        <f t="shared" si="2"/>
        <v>4356788.789639101</v>
      </c>
      <c r="BN15" s="4">
        <f t="shared" si="2"/>
        <v>4460652.371034597</v>
      </c>
      <c r="BO15" s="4">
        <f t="shared" si="2"/>
        <v>4567011.625594194</v>
      </c>
      <c r="BP15" s="4">
        <f t="shared" si="2"/>
        <v>4675926.667482364</v>
      </c>
      <c r="BQ15" s="4">
        <f t="shared" si="2"/>
        <v>4787459.059950383</v>
      </c>
      <c r="BR15" s="4">
        <f aca="true" t="shared" si="3" ref="BR15:DQ15">BQ19</f>
        <v>4901671.850275545</v>
      </c>
      <c r="BS15" s="4">
        <f t="shared" si="3"/>
        <v>5018629.605542863</v>
      </c>
      <c r="BT15" s="4">
        <f t="shared" si="3"/>
        <v>5138398.449289566</v>
      </c>
      <c r="BU15" s="4">
        <f t="shared" si="3"/>
        <v>5261046.099033214</v>
      </c>
      <c r="BV15" s="4">
        <f t="shared" si="3"/>
        <v>5386641.904704713</v>
      </c>
      <c r="BW15" s="4">
        <f t="shared" si="3"/>
        <v>5515256.888008076</v>
      </c>
      <c r="BX15" s="4">
        <f t="shared" si="3"/>
        <v>5646963.782729258</v>
      </c>
      <c r="BY15" s="4">
        <f t="shared" si="3"/>
        <v>5781837.0760169625</v>
      </c>
      <c r="BZ15" s="4">
        <f t="shared" si="3"/>
        <v>5919953.050658846</v>
      </c>
      <c r="CA15" s="4">
        <f t="shared" si="3"/>
        <v>6061389.828377138</v>
      </c>
      <c r="CB15" s="4">
        <f t="shared" si="3"/>
        <v>6206227.4141682405</v>
      </c>
      <c r="CC15" s="4">
        <f t="shared" si="3"/>
        <v>6354547.741711497</v>
      </c>
      <c r="CD15" s="4">
        <f t="shared" si="3"/>
        <v>6506434.719872901</v>
      </c>
      <c r="CE15" s="4">
        <f t="shared" si="3"/>
        <v>6661974.280330152</v>
      </c>
      <c r="CF15" s="4">
        <f t="shared" si="3"/>
        <v>6821254.426346102</v>
      </c>
      <c r="CG15" s="4">
        <f t="shared" si="3"/>
        <v>6984365.28271827</v>
      </c>
      <c r="CH15" s="4">
        <f t="shared" si="3"/>
        <v>7151399.146932807</v>
      </c>
      <c r="CI15" s="4">
        <f t="shared" si="3"/>
        <v>7322450.541551929</v>
      </c>
      <c r="CJ15" s="4">
        <f t="shared" si="3"/>
        <v>7497616.267864582</v>
      </c>
      <c r="CK15" s="4">
        <f t="shared" si="3"/>
        <v>7676995.460830791</v>
      </c>
      <c r="CL15" s="4">
        <f t="shared" si="3"/>
        <v>7860689.645350883</v>
      </c>
      <c r="CM15" s="4">
        <f t="shared" si="3"/>
        <v>8048802.793891545</v>
      </c>
      <c r="CN15" s="4">
        <f t="shared" si="3"/>
        <v>8241441.385501426</v>
      </c>
      <c r="CO15" s="4">
        <f t="shared" si="3"/>
        <v>8438714.466249784</v>
      </c>
      <c r="CP15" s="4">
        <f t="shared" si="3"/>
        <v>8640733.711122511</v>
      </c>
      <c r="CQ15" s="4">
        <f t="shared" si="3"/>
        <v>8847613.487410657</v>
      </c>
      <c r="CR15" s="4">
        <f t="shared" si="3"/>
        <v>9059470.919627465</v>
      </c>
      <c r="CS15" s="4">
        <f t="shared" si="3"/>
        <v>9276425.955990752</v>
      </c>
      <c r="CT15" s="4">
        <f t="shared" si="3"/>
        <v>9498601.436508393</v>
      </c>
      <c r="CU15" s="4">
        <f t="shared" si="3"/>
        <v>9726123.162705574</v>
      </c>
      <c r="CV15" s="4">
        <f t="shared" si="3"/>
        <v>9959119.969033385</v>
      </c>
      <c r="CW15" s="4">
        <f t="shared" si="3"/>
        <v>10197723.795999298</v>
      </c>
      <c r="CX15" s="4">
        <f t="shared" si="3"/>
        <v>10442069.765061079</v>
      </c>
      <c r="CY15" s="4">
        <f t="shared" si="3"/>
        <v>10692296.255326606</v>
      </c>
      <c r="CZ15" s="4">
        <f t="shared" si="3"/>
        <v>10948544.982103195</v>
      </c>
      <c r="DA15" s="4">
        <f t="shared" si="3"/>
        <v>11210961.077340987</v>
      </c>
      <c r="DB15" s="4">
        <f t="shared" si="3"/>
        <v>11479693.172016088</v>
      </c>
      <c r="DC15" s="4">
        <f t="shared" si="3"/>
        <v>11754893.480500253</v>
      </c>
      <c r="DD15" s="4">
        <f t="shared" si="3"/>
        <v>12036717.886964979</v>
      </c>
      <c r="DE15" s="4">
        <f t="shared" si="3"/>
        <v>12325326.033869093</v>
      </c>
      <c r="DF15" s="4">
        <f t="shared" si="3"/>
        <v>12620881.412580064</v>
      </c>
      <c r="DG15" s="4">
        <f t="shared" si="3"/>
        <v>12923551.456180494</v>
      </c>
      <c r="DH15" s="4">
        <f t="shared" si="3"/>
        <v>13233507.634512486</v>
      </c>
      <c r="DI15" s="4">
        <f t="shared" si="3"/>
        <v>13550925.551513832</v>
      </c>
      <c r="DJ15" s="4">
        <f t="shared" si="3"/>
        <v>13875985.044901308</v>
      </c>
      <c r="DK15" s="4">
        <f t="shared" si="3"/>
        <v>14208870.288257666</v>
      </c>
      <c r="DL15" s="4">
        <f t="shared" si="3"/>
        <v>14549769.895580273</v>
      </c>
      <c r="DM15" s="4">
        <f t="shared" si="3"/>
        <v>14898877.028350778</v>
      </c>
      <c r="DN15" s="4">
        <f t="shared" si="3"/>
        <v>15256389.505186573</v>
      </c>
      <c r="DO15" s="4">
        <f t="shared" si="3"/>
        <v>15622509.914136326</v>
      </c>
      <c r="DP15" s="4">
        <f t="shared" si="3"/>
        <v>15997445.727683332</v>
      </c>
      <c r="DQ15" s="4">
        <f t="shared" si="3"/>
        <v>16381409.420521982</v>
      </c>
      <c r="DR15" s="4">
        <f>DQ19</f>
        <v>16774618.590174215</v>
      </c>
      <c r="DS15" s="4">
        <f>DR19</f>
        <v>17177296.08051444</v>
      </c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12.75">
      <c r="A16" s="10" t="s">
        <v>3</v>
      </c>
      <c r="B16" s="4">
        <f>B15*($C$4)</f>
        <v>24113.68908444511</v>
      </c>
      <c r="C16" s="4">
        <f>C15*($C$4)</f>
        <v>24677.073818893066</v>
      </c>
      <c r="D16" s="4">
        <f>D15*($C$4)</f>
        <v>25253.909697940344</v>
      </c>
      <c r="E16" s="4">
        <f>E15*($C$4)</f>
        <v>25844.520083381707</v>
      </c>
      <c r="F16" s="4">
        <f aca="true" t="shared" si="4" ref="F16:BQ16">F15*($C$4)</f>
        <v>26449.236127078253</v>
      </c>
      <c r="G16" s="4">
        <f t="shared" si="4"/>
        <v>27068.39695874996</v>
      </c>
      <c r="H16" s="4">
        <f t="shared" si="4"/>
        <v>27702.349878296125</v>
      </c>
      <c r="I16" s="4">
        <f t="shared" si="4"/>
        <v>28351.450552753002</v>
      </c>
      <c r="J16" s="4">
        <f t="shared" si="4"/>
        <v>29016.063218000363</v>
      </c>
      <c r="K16" s="4">
        <f t="shared" si="4"/>
        <v>29696.56088533156</v>
      </c>
      <c r="L16" s="4">
        <f t="shared" si="4"/>
        <v>30393.325553004324</v>
      </c>
      <c r="M16" s="4">
        <f t="shared" si="4"/>
        <v>31106.74842289242</v>
      </c>
      <c r="N16" s="4">
        <f t="shared" si="4"/>
        <v>31837.230122361118</v>
      </c>
      <c r="O16" s="4">
        <f t="shared" si="4"/>
        <v>32585.18093149253</v>
      </c>
      <c r="P16" s="4">
        <f t="shared" si="4"/>
        <v>33351.02101578971</v>
      </c>
      <c r="Q16" s="4">
        <f t="shared" si="4"/>
        <v>34135.1806644917</v>
      </c>
      <c r="R16" s="4">
        <f t="shared" si="4"/>
        <v>34938.10053463476</v>
      </c>
      <c r="S16" s="4">
        <f t="shared" si="4"/>
        <v>35760.23190099842</v>
      </c>
      <c r="T16" s="4">
        <f t="shared" si="4"/>
        <v>36602.036912078176</v>
      </c>
      <c r="U16" s="4">
        <f t="shared" si="4"/>
        <v>37463.98885223021</v>
      </c>
      <c r="V16" s="4">
        <f t="shared" si="4"/>
        <v>38346.5724101369</v>
      </c>
      <c r="W16" s="4">
        <f t="shared" si="4"/>
        <v>39250.2839537456</v>
      </c>
      <c r="X16" s="4">
        <f t="shared" si="4"/>
        <v>40175.63181183678</v>
      </c>
      <c r="Y16" s="4">
        <f t="shared" si="4"/>
        <v>41123.13656238125</v>
      </c>
      <c r="Z16" s="4">
        <f t="shared" si="4"/>
        <v>42093.33132785041</v>
      </c>
      <c r="AA16" s="4">
        <f t="shared" si="4"/>
        <v>43086.76207764693</v>
      </c>
      <c r="AB16" s="4">
        <f t="shared" si="4"/>
        <v>44103.98793782776</v>
      </c>
      <c r="AC16" s="4">
        <f t="shared" si="4"/>
        <v>45145.58150829524</v>
      </c>
      <c r="AD16" s="4">
        <f t="shared" si="4"/>
        <v>46212.12918763626</v>
      </c>
      <c r="AE16" s="4">
        <f t="shared" si="4"/>
        <v>47304.231505794174</v>
      </c>
      <c r="AF16" s="4">
        <f t="shared" si="4"/>
        <v>48422.50346476206</v>
      </c>
      <c r="AG16" s="4">
        <f t="shared" si="4"/>
        <v>49567.5748874909</v>
      </c>
      <c r="AH16" s="4">
        <f t="shared" si="4"/>
        <v>50740.09077521072</v>
      </c>
      <c r="AI16" s="4">
        <f t="shared" si="4"/>
        <v>51940.71167336764</v>
      </c>
      <c r="AJ16" s="4">
        <f t="shared" si="4"/>
        <v>53170.11404638434</v>
      </c>
      <c r="AK16" s="4">
        <f t="shared" si="4"/>
        <v>54428.9906614571</v>
      </c>
      <c r="AL16" s="4">
        <f t="shared" si="4"/>
        <v>55718.05098160696</v>
      </c>
      <c r="AM16" s="4">
        <f t="shared" si="4"/>
        <v>57038.02156820825</v>
      </c>
      <c r="AN16" s="4">
        <f t="shared" si="4"/>
        <v>58389.64649322322</v>
      </c>
      <c r="AO16" s="4">
        <f t="shared" si="4"/>
        <v>59773.687761376445</v>
      </c>
      <c r="AP16" s="4">
        <f t="shared" si="4"/>
        <v>61190.92574250907</v>
      </c>
      <c r="AQ16" s="4">
        <f t="shared" si="4"/>
        <v>62642.15961435805</v>
      </c>
      <c r="AR16" s="4">
        <f t="shared" si="4"/>
        <v>64128.207816012</v>
      </c>
      <c r="AS16" s="4">
        <f t="shared" si="4"/>
        <v>65649.90851230093</v>
      </c>
      <c r="AT16" s="4">
        <f t="shared" si="4"/>
        <v>67208.12006938363</v>
      </c>
      <c r="AU16" s="4">
        <f t="shared" si="4"/>
        <v>68803.7215418027</v>
      </c>
      <c r="AV16" s="4">
        <f t="shared" si="4"/>
        <v>70437.61317128366</v>
      </c>
      <c r="AW16" s="4">
        <f t="shared" si="4"/>
        <v>72110.71689756148</v>
      </c>
      <c r="AX16" s="4">
        <f t="shared" si="4"/>
        <v>73823.97688152437</v>
      </c>
      <c r="AY16" s="4">
        <f t="shared" si="4"/>
        <v>75578.3600409721</v>
      </c>
      <c r="AZ16" s="4">
        <f t="shared" si="4"/>
        <v>77374.85659929262</v>
      </c>
      <c r="BA16" s="4">
        <f t="shared" si="4"/>
        <v>79214.480647369</v>
      </c>
      <c r="BB16" s="4">
        <f t="shared" si="4"/>
        <v>81098.27071903525</v>
      </c>
      <c r="BC16" s="4">
        <f t="shared" si="4"/>
        <v>83027.29038040809</v>
      </c>
      <c r="BD16" s="4">
        <f t="shared" si="4"/>
        <v>85002.62883342887</v>
      </c>
      <c r="BE16" s="4">
        <f t="shared" si="4"/>
        <v>87025.4015339588</v>
      </c>
      <c r="BF16" s="4">
        <f t="shared" si="4"/>
        <v>89096.75082477799</v>
      </c>
      <c r="BG16" s="4">
        <f t="shared" si="4"/>
        <v>91217.84658384784</v>
      </c>
      <c r="BH16" s="4">
        <f t="shared" si="4"/>
        <v>93389.88688820496</v>
      </c>
      <c r="BI16" s="4">
        <f t="shared" si="4"/>
        <v>95614.09869386317</v>
      </c>
      <c r="BJ16" s="4">
        <f t="shared" si="4"/>
        <v>97891.73853211016</v>
      </c>
      <c r="BK16" s="4">
        <f t="shared" si="4"/>
        <v>100224.09322259355</v>
      </c>
      <c r="BL16" s="4">
        <f t="shared" si="4"/>
        <v>102612.48060360165</v>
      </c>
      <c r="BM16" s="4">
        <f t="shared" si="4"/>
        <v>105058.25027995322</v>
      </c>
      <c r="BN16" s="4">
        <f t="shared" si="4"/>
        <v>107562.78438892117</v>
      </c>
      <c r="BO16" s="4">
        <f t="shared" si="4"/>
        <v>110127.49838462465</v>
      </c>
      <c r="BP16" s="4">
        <f t="shared" si="4"/>
        <v>112753.84184133529</v>
      </c>
      <c r="BQ16" s="4">
        <f t="shared" si="4"/>
        <v>115443.29927615341</v>
      </c>
      <c r="BR16" s="4">
        <f aca="true" t="shared" si="5" ref="BR16:DQ16">BR15*($C$4)</f>
        <v>118197.39099152129</v>
      </c>
      <c r="BS16" s="4">
        <f t="shared" si="5"/>
        <v>121017.673938052</v>
      </c>
      <c r="BT16" s="4">
        <f t="shared" si="5"/>
        <v>123905.74259816349</v>
      </c>
      <c r="BU16" s="4">
        <f t="shared" si="5"/>
        <v>126863.22989101976</v>
      </c>
      <c r="BV16" s="4">
        <f t="shared" si="5"/>
        <v>129891.80809929267</v>
      </c>
      <c r="BW16" s="4">
        <f t="shared" si="5"/>
        <v>132993.18981827106</v>
      </c>
      <c r="BX16" s="4">
        <f t="shared" si="5"/>
        <v>136169.12892785537</v>
      </c>
      <c r="BY16" s="4">
        <f t="shared" si="5"/>
        <v>139421.42158799028</v>
      </c>
      <c r="BZ16" s="4">
        <f t="shared" si="5"/>
        <v>142751.90725809976</v>
      </c>
      <c r="CA16" s="4">
        <f t="shared" si="5"/>
        <v>146162.4697411044</v>
      </c>
      <c r="CB16" s="4">
        <f t="shared" si="5"/>
        <v>149655.03825261272</v>
      </c>
      <c r="CC16" s="4">
        <f t="shared" si="5"/>
        <v>153231.58851589388</v>
      </c>
      <c r="CD16" s="4">
        <f t="shared" si="5"/>
        <v>156894.14388325386</v>
      </c>
      <c r="CE16" s="4">
        <f t="shared" si="5"/>
        <v>160644.77648445126</v>
      </c>
      <c r="CF16" s="4">
        <f t="shared" si="5"/>
        <v>164485.6084028049</v>
      </c>
      <c r="CG16" s="4">
        <f t="shared" si="5"/>
        <v>168418.81287966095</v>
      </c>
      <c r="CH16" s="4">
        <f t="shared" si="5"/>
        <v>172446.6155479037</v>
      </c>
      <c r="CI16" s="4">
        <f t="shared" si="5"/>
        <v>176571.29569520993</v>
      </c>
      <c r="CJ16" s="4">
        <f t="shared" si="5"/>
        <v>180795.18755776426</v>
      </c>
      <c r="CK16" s="4">
        <f t="shared" si="5"/>
        <v>185120.68164517012</v>
      </c>
      <c r="CL16" s="4">
        <f t="shared" si="5"/>
        <v>189550.2260973083</v>
      </c>
      <c r="CM16" s="4">
        <f t="shared" si="5"/>
        <v>194086.32807391387</v>
      </c>
      <c r="CN16" s="4">
        <f t="shared" si="5"/>
        <v>198731.55517765993</v>
      </c>
      <c r="CO16" s="4">
        <f t="shared" si="5"/>
        <v>203488.53691155647</v>
      </c>
      <c r="CP16" s="4">
        <f t="shared" si="5"/>
        <v>208359.9661714918</v>
      </c>
      <c r="CQ16" s="4">
        <f t="shared" si="5"/>
        <v>213348.6007747637</v>
      </c>
      <c r="CR16" s="4">
        <f t="shared" si="5"/>
        <v>218457.26502546872</v>
      </c>
      <c r="CS16" s="4">
        <f t="shared" si="5"/>
        <v>223688.8513176375</v>
      </c>
      <c r="CT16" s="4">
        <f t="shared" si="5"/>
        <v>229046.3217770271</v>
      </c>
      <c r="CU16" s="4">
        <f t="shared" si="5"/>
        <v>234532.70994250217</v>
      </c>
      <c r="CV16" s="4">
        <f t="shared" si="5"/>
        <v>240151.12248795966</v>
      </c>
      <c r="CW16" s="4">
        <f t="shared" si="5"/>
        <v>245904.74098577444</v>
      </c>
      <c r="CX16" s="4">
        <f t="shared" si="5"/>
        <v>251796.82371276765</v>
      </c>
      <c r="CY16" s="4">
        <f t="shared" si="5"/>
        <v>257830.7074997225</v>
      </c>
      <c r="CZ16" s="4">
        <f t="shared" si="5"/>
        <v>264009.80962549814</v>
      </c>
      <c r="DA16" s="4">
        <f t="shared" si="5"/>
        <v>270337.6297568164</v>
      </c>
      <c r="DB16" s="4">
        <f t="shared" si="5"/>
        <v>276817.7519348234</v>
      </c>
      <c r="DC16" s="4">
        <f t="shared" si="5"/>
        <v>283453.84660955396</v>
      </c>
      <c r="DD16" s="4">
        <f t="shared" si="5"/>
        <v>290249.6727234526</v>
      </c>
      <c r="DE16" s="4">
        <f t="shared" si="5"/>
        <v>297209.0798451363</v>
      </c>
      <c r="DF16" s="4">
        <f t="shared" si="5"/>
        <v>304336.01035460806</v>
      </c>
      <c r="DG16" s="4">
        <f t="shared" si="5"/>
        <v>311634.5016811643</v>
      </c>
      <c r="DH16" s="4">
        <f t="shared" si="5"/>
        <v>319108.6885952648</v>
      </c>
      <c r="DI16" s="4">
        <f t="shared" si="5"/>
        <v>326762.80555566744</v>
      </c>
      <c r="DJ16" s="4">
        <f t="shared" si="5"/>
        <v>334601.18911316025</v>
      </c>
      <c r="DK16" s="4">
        <f t="shared" si="5"/>
        <v>342628.28037225537</v>
      </c>
      <c r="DL16" s="4">
        <f t="shared" si="5"/>
        <v>350848.6275122421</v>
      </c>
      <c r="DM16" s="4">
        <f t="shared" si="5"/>
        <v>359266.8883690322</v>
      </c>
      <c r="DN16" s="4">
        <f t="shared" si="5"/>
        <v>367887.8330792604</v>
      </c>
      <c r="DO16" s="4">
        <f t="shared" si="5"/>
        <v>376716.34678814467</v>
      </c>
      <c r="DP16" s="4">
        <f t="shared" si="5"/>
        <v>385757.4324226406</v>
      </c>
      <c r="DQ16" s="4">
        <f t="shared" si="5"/>
        <v>395016.21353146725</v>
      </c>
      <c r="DR16" s="4">
        <f>DR15*($C$4)</f>
        <v>404497.937193614</v>
      </c>
      <c r="DS16" s="4">
        <f>DS15*($C$4)</f>
        <v>414207.9769969828</v>
      </c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2.75">
      <c r="A17" s="10" t="s">
        <v>4</v>
      </c>
      <c r="B17" s="4">
        <f>SUM(B15:B16)</f>
        <v>1024113.6890844451</v>
      </c>
      <c r="C17" s="4">
        <f>SUM(C15:C16)</f>
        <v>1048040.7629033382</v>
      </c>
      <c r="D17" s="4">
        <f>SUM(D15:D16)</f>
        <v>1072539.1097974454</v>
      </c>
      <c r="E17" s="4">
        <f>SUM(E15:E16)</f>
        <v>1097622.4630134453</v>
      </c>
      <c r="F17" s="4">
        <f aca="true" t="shared" si="6" ref="F17:BQ17">SUM(F15:F16)</f>
        <v>1123304.8866438514</v>
      </c>
      <c r="G17" s="4">
        <f t="shared" si="6"/>
        <v>1149600.7836026014</v>
      </c>
      <c r="H17" s="4">
        <f t="shared" si="6"/>
        <v>1176524.9037929492</v>
      </c>
      <c r="I17" s="4">
        <f t="shared" si="6"/>
        <v>1204092.3524722988</v>
      </c>
      <c r="J17" s="4">
        <f t="shared" si="6"/>
        <v>1232318.5988187268</v>
      </c>
      <c r="K17" s="4">
        <f t="shared" si="6"/>
        <v>1261219.4847040584</v>
      </c>
      <c r="L17" s="4">
        <f t="shared" si="6"/>
        <v>1290811.233678476</v>
      </c>
      <c r="M17" s="4">
        <f t="shared" si="6"/>
        <v>1321110.460171763</v>
      </c>
      <c r="N17" s="4">
        <f t="shared" si="6"/>
        <v>1352134.1789164047</v>
      </c>
      <c r="O17" s="4">
        <f t="shared" si="6"/>
        <v>1383899.8145978972</v>
      </c>
      <c r="P17" s="4">
        <f t="shared" si="6"/>
        <v>1416425.2117377426</v>
      </c>
      <c r="Q17" s="4">
        <f t="shared" si="6"/>
        <v>1449728.6448147406</v>
      </c>
      <c r="R17" s="4">
        <f t="shared" si="6"/>
        <v>1483828.8286303242</v>
      </c>
      <c r="S17" s="4">
        <f t="shared" si="6"/>
        <v>1518744.9289238227</v>
      </c>
      <c r="T17" s="4">
        <f t="shared" si="6"/>
        <v>1554496.5732436783</v>
      </c>
      <c r="U17" s="4">
        <f t="shared" si="6"/>
        <v>1591103.86208079</v>
      </c>
      <c r="V17" s="4">
        <f t="shared" si="6"/>
        <v>1628587.3802703044</v>
      </c>
      <c r="W17" s="4">
        <f t="shared" si="6"/>
        <v>1666968.208668325</v>
      </c>
      <c r="X17" s="4">
        <f t="shared" si="6"/>
        <v>1706267.9361101724</v>
      </c>
      <c r="Y17" s="4">
        <f t="shared" si="6"/>
        <v>1746508.6716569816</v>
      </c>
      <c r="Z17" s="4">
        <f t="shared" si="6"/>
        <v>1787713.0571375908</v>
      </c>
      <c r="AA17" s="4">
        <f t="shared" si="6"/>
        <v>1829904.2799928412</v>
      </c>
      <c r="AB17" s="4">
        <f t="shared" si="6"/>
        <v>1873106.0864295799</v>
      </c>
      <c r="AC17" s="4">
        <f t="shared" si="6"/>
        <v>1917342.794891836</v>
      </c>
      <c r="AD17" s="4">
        <f t="shared" si="6"/>
        <v>1962639.3098568136</v>
      </c>
      <c r="AE17" s="4">
        <f t="shared" si="6"/>
        <v>2009021.1359635391</v>
      </c>
      <c r="AF17" s="4">
        <f t="shared" si="6"/>
        <v>2056514.3924821794</v>
      </c>
      <c r="AG17" s="4">
        <f t="shared" si="6"/>
        <v>2105145.82813225</v>
      </c>
      <c r="AH17" s="4">
        <f t="shared" si="6"/>
        <v>2154942.8362581227</v>
      </c>
      <c r="AI17" s="4">
        <f t="shared" si="6"/>
        <v>2205933.4703704496</v>
      </c>
      <c r="AJ17" s="4">
        <f t="shared" si="6"/>
        <v>2258146.4600623283</v>
      </c>
      <c r="AK17" s="4">
        <f t="shared" si="6"/>
        <v>2311611.2273092424</v>
      </c>
      <c r="AL17" s="4">
        <f t="shared" si="6"/>
        <v>2366357.903162031</v>
      </c>
      <c r="AM17" s="4">
        <f t="shared" si="6"/>
        <v>2422417.3448423673</v>
      </c>
      <c r="AN17" s="4">
        <f t="shared" si="6"/>
        <v>2479821.15325045</v>
      </c>
      <c r="AO17" s="4">
        <f t="shared" si="6"/>
        <v>2538601.6908948473</v>
      </c>
      <c r="AP17" s="4">
        <f t="shared" si="6"/>
        <v>2598792.100254673</v>
      </c>
      <c r="AQ17" s="4">
        <f t="shared" si="6"/>
        <v>2660426.322584523</v>
      </c>
      <c r="AR17" s="4">
        <f t="shared" si="6"/>
        <v>2723539.1171728405</v>
      </c>
      <c r="AS17" s="4">
        <f t="shared" si="6"/>
        <v>2788166.0810646527</v>
      </c>
      <c r="AT17" s="4">
        <f t="shared" si="6"/>
        <v>2854343.6692598728</v>
      </c>
      <c r="AU17" s="4">
        <f t="shared" si="6"/>
        <v>2922109.2153986325</v>
      </c>
      <c r="AV17" s="4">
        <f t="shared" si="6"/>
        <v>2991500.9529453907</v>
      </c>
      <c r="AW17" s="4">
        <f t="shared" si="6"/>
        <v>3062558.036883849</v>
      </c>
      <c r="AX17" s="4">
        <f t="shared" si="6"/>
        <v>3135320.5659349854</v>
      </c>
      <c r="AY17" s="4">
        <f t="shared" si="6"/>
        <v>3209829.605310823</v>
      </c>
      <c r="AZ17" s="4">
        <f t="shared" si="6"/>
        <v>3286127.210016854</v>
      </c>
      <c r="BA17" s="4">
        <f t="shared" si="6"/>
        <v>3364256.4487163466</v>
      </c>
      <c r="BB17" s="4">
        <f t="shared" si="6"/>
        <v>3444261.4281700817</v>
      </c>
      <c r="BC17" s="4">
        <f t="shared" si="6"/>
        <v>3526187.3182654013</v>
      </c>
      <c r="BD17" s="4">
        <f t="shared" si="6"/>
        <v>3610080.3776487713</v>
      </c>
      <c r="BE17" s="4">
        <f t="shared" si="6"/>
        <v>3695987.9799764175</v>
      </c>
      <c r="BF17" s="4">
        <f t="shared" si="6"/>
        <v>3783958.6407979364</v>
      </c>
      <c r="BG17" s="4">
        <f t="shared" si="6"/>
        <v>3874042.045088143</v>
      </c>
      <c r="BH17" s="4">
        <f t="shared" si="6"/>
        <v>3966289.0754427873</v>
      </c>
      <c r="BI17" s="4">
        <f t="shared" si="6"/>
        <v>4060751.840954148</v>
      </c>
      <c r="BJ17" s="4">
        <f t="shared" si="6"/>
        <v>4157483.7067829017</v>
      </c>
      <c r="BK17" s="4">
        <f t="shared" si="6"/>
        <v>4256539.324443045</v>
      </c>
      <c r="BL17" s="4">
        <f t="shared" si="6"/>
        <v>4357974.662817079</v>
      </c>
      <c r="BM17" s="4">
        <f t="shared" si="6"/>
        <v>4461847.039919054</v>
      </c>
      <c r="BN17" s="4">
        <f t="shared" si="6"/>
        <v>4568215.155423518</v>
      </c>
      <c r="BO17" s="4">
        <f t="shared" si="6"/>
        <v>4677139.123978819</v>
      </c>
      <c r="BP17" s="4">
        <f t="shared" si="6"/>
        <v>4788680.509323699</v>
      </c>
      <c r="BQ17" s="4">
        <f t="shared" si="6"/>
        <v>4902902.359226537</v>
      </c>
      <c r="BR17" s="4">
        <f aca="true" t="shared" si="7" ref="BR17:DQ17">SUM(BR15:BR16)</f>
        <v>5019869.241267066</v>
      </c>
      <c r="BS17" s="4">
        <f t="shared" si="7"/>
        <v>5139647.279480915</v>
      </c>
      <c r="BT17" s="4">
        <f t="shared" si="7"/>
        <v>5262304.19188773</v>
      </c>
      <c r="BU17" s="4">
        <f t="shared" si="7"/>
        <v>5387909.328924234</v>
      </c>
      <c r="BV17" s="4">
        <f t="shared" si="7"/>
        <v>5516533.7128040055</v>
      </c>
      <c r="BW17" s="4">
        <f t="shared" si="7"/>
        <v>5648250.077826347</v>
      </c>
      <c r="BX17" s="4">
        <f t="shared" si="7"/>
        <v>5783132.911657114</v>
      </c>
      <c r="BY17" s="4">
        <f t="shared" si="7"/>
        <v>5921258.497604953</v>
      </c>
      <c r="BZ17" s="4">
        <f t="shared" si="7"/>
        <v>6062704.957916946</v>
      </c>
      <c r="CA17" s="4">
        <f t="shared" si="7"/>
        <v>6207552.298118242</v>
      </c>
      <c r="CB17" s="4">
        <f t="shared" si="7"/>
        <v>6355882.452420853</v>
      </c>
      <c r="CC17" s="4">
        <f t="shared" si="7"/>
        <v>6507779.330227391</v>
      </c>
      <c r="CD17" s="4">
        <f t="shared" si="7"/>
        <v>6663328.863756155</v>
      </c>
      <c r="CE17" s="4">
        <f t="shared" si="7"/>
        <v>6822619.0568146035</v>
      </c>
      <c r="CF17" s="4">
        <f t="shared" si="7"/>
        <v>6985740.034748906</v>
      </c>
      <c r="CG17" s="4">
        <f t="shared" si="7"/>
        <v>7152784.095597931</v>
      </c>
      <c r="CH17" s="4">
        <f t="shared" si="7"/>
        <v>7323845.762480711</v>
      </c>
      <c r="CI17" s="4">
        <f t="shared" si="7"/>
        <v>7499021.837247139</v>
      </c>
      <c r="CJ17" s="4">
        <f t="shared" si="7"/>
        <v>7678411.4554223465</v>
      </c>
      <c r="CK17" s="4">
        <f t="shared" si="7"/>
        <v>7862116.142475961</v>
      </c>
      <c r="CL17" s="4">
        <f t="shared" si="7"/>
        <v>8050239.871448191</v>
      </c>
      <c r="CM17" s="4">
        <f t="shared" si="7"/>
        <v>8242889.12196546</v>
      </c>
      <c r="CN17" s="4">
        <f t="shared" si="7"/>
        <v>8440172.940679086</v>
      </c>
      <c r="CO17" s="4">
        <f t="shared" si="7"/>
        <v>8642203.003161341</v>
      </c>
      <c r="CP17" s="4">
        <f t="shared" si="7"/>
        <v>8849093.677294003</v>
      </c>
      <c r="CQ17" s="4">
        <f t="shared" si="7"/>
        <v>9060962.08818542</v>
      </c>
      <c r="CR17" s="4">
        <f t="shared" si="7"/>
        <v>9277928.184652934</v>
      </c>
      <c r="CS17" s="4">
        <f t="shared" si="7"/>
        <v>9500114.807308389</v>
      </c>
      <c r="CT17" s="4">
        <f t="shared" si="7"/>
        <v>9727647.75828542</v>
      </c>
      <c r="CU17" s="4">
        <f t="shared" si="7"/>
        <v>9960655.872648077</v>
      </c>
      <c r="CV17" s="4">
        <f t="shared" si="7"/>
        <v>10199271.091521345</v>
      </c>
      <c r="CW17" s="4">
        <f t="shared" si="7"/>
        <v>10443628.536985073</v>
      </c>
      <c r="CX17" s="4">
        <f t="shared" si="7"/>
        <v>10693866.588773847</v>
      </c>
      <c r="CY17" s="4">
        <f t="shared" si="7"/>
        <v>10950126.962826328</v>
      </c>
      <c r="CZ17" s="4">
        <f t="shared" si="7"/>
        <v>11212554.791728694</v>
      </c>
      <c r="DA17" s="4">
        <f t="shared" si="7"/>
        <v>11481298.707097802</v>
      </c>
      <c r="DB17" s="4">
        <f t="shared" si="7"/>
        <v>11756510.92395091</v>
      </c>
      <c r="DC17" s="4">
        <f t="shared" si="7"/>
        <v>12038347.327109806</v>
      </c>
      <c r="DD17" s="4">
        <f t="shared" si="7"/>
        <v>12326967.559688432</v>
      </c>
      <c r="DE17" s="4">
        <f t="shared" si="7"/>
        <v>12622535.11371423</v>
      </c>
      <c r="DF17" s="4">
        <f t="shared" si="7"/>
        <v>12925217.422934672</v>
      </c>
      <c r="DG17" s="4">
        <f t="shared" si="7"/>
        <v>13235185.957861658</v>
      </c>
      <c r="DH17" s="4">
        <f t="shared" si="7"/>
        <v>13552616.323107751</v>
      </c>
      <c r="DI17" s="4">
        <f t="shared" si="7"/>
        <v>13877688.3570695</v>
      </c>
      <c r="DJ17" s="4">
        <f t="shared" si="7"/>
        <v>14210586.234014468</v>
      </c>
      <c r="DK17" s="4">
        <f t="shared" si="7"/>
        <v>14551498.56862992</v>
      </c>
      <c r="DL17" s="4">
        <f t="shared" si="7"/>
        <v>14900618.523092516</v>
      </c>
      <c r="DM17" s="4">
        <f t="shared" si="7"/>
        <v>15258143.91671981</v>
      </c>
      <c r="DN17" s="4">
        <f t="shared" si="7"/>
        <v>15624277.338265833</v>
      </c>
      <c r="DO17" s="4">
        <f t="shared" si="7"/>
        <v>15999226.26092447</v>
      </c>
      <c r="DP17" s="4">
        <f t="shared" si="7"/>
        <v>16383203.160105972</v>
      </c>
      <c r="DQ17" s="4">
        <f t="shared" si="7"/>
        <v>16776425.63405345</v>
      </c>
      <c r="DR17" s="4">
        <f>SUM(DR15:DR16)</f>
        <v>17179116.52736783</v>
      </c>
      <c r="DS17" s="4">
        <f>SUM(DS15:DS16)</f>
        <v>17591504.057511423</v>
      </c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ht="12.75">
      <c r="A18" s="10" t="s">
        <v>5</v>
      </c>
      <c r="B18" s="4">
        <f>C10</f>
        <v>750</v>
      </c>
      <c r="C18" s="4">
        <f>B18*(1+$C$11)</f>
        <v>755.5628038332997</v>
      </c>
      <c r="D18" s="4">
        <f>C18*(1+$C$11)</f>
        <v>761.1668673819163</v>
      </c>
      <c r="E18" s="4">
        <f>D18*(1+$C$11)</f>
        <v>766.81249667212</v>
      </c>
      <c r="F18" s="4">
        <f aca="true" t="shared" si="8" ref="F18:BQ18">E18*(1+$C$11)</f>
        <v>772.4999999999997</v>
      </c>
      <c r="G18" s="4">
        <f t="shared" si="8"/>
        <v>778.2296879482983</v>
      </c>
      <c r="H18" s="4">
        <f t="shared" si="8"/>
        <v>784.0018734033735</v>
      </c>
      <c r="I18" s="4">
        <f t="shared" si="8"/>
        <v>789.8168715722833</v>
      </c>
      <c r="J18" s="4">
        <f t="shared" si="8"/>
        <v>795.6749999999993</v>
      </c>
      <c r="K18" s="4">
        <f t="shared" si="8"/>
        <v>801.5765785867469</v>
      </c>
      <c r="L18" s="4">
        <f t="shared" si="8"/>
        <v>807.5219296054744</v>
      </c>
      <c r="M18" s="4">
        <f t="shared" si="8"/>
        <v>813.5113777194515</v>
      </c>
      <c r="N18" s="4">
        <f t="shared" si="8"/>
        <v>819.545249999999</v>
      </c>
      <c r="O18" s="4">
        <f t="shared" si="8"/>
        <v>825.623875944349</v>
      </c>
      <c r="P18" s="4">
        <f t="shared" si="8"/>
        <v>831.7475874936383</v>
      </c>
      <c r="Q18" s="4">
        <f t="shared" si="8"/>
        <v>837.9167190510348</v>
      </c>
      <c r="R18" s="4">
        <f t="shared" si="8"/>
        <v>844.1316074999987</v>
      </c>
      <c r="S18" s="4">
        <f t="shared" si="8"/>
        <v>850.3925922226792</v>
      </c>
      <c r="T18" s="4">
        <f t="shared" si="8"/>
        <v>856.7000151184471</v>
      </c>
      <c r="U18" s="4">
        <f t="shared" si="8"/>
        <v>863.0542206225655</v>
      </c>
      <c r="V18" s="4">
        <f t="shared" si="8"/>
        <v>869.4555557249984</v>
      </c>
      <c r="W18" s="4">
        <f t="shared" si="8"/>
        <v>875.9043699893593</v>
      </c>
      <c r="X18" s="4">
        <f t="shared" si="8"/>
        <v>882.4010155720003</v>
      </c>
      <c r="Y18" s="4">
        <f t="shared" si="8"/>
        <v>888.9458472412423</v>
      </c>
      <c r="Z18" s="4">
        <f t="shared" si="8"/>
        <v>895.5392223967482</v>
      </c>
      <c r="AA18" s="4">
        <f t="shared" si="8"/>
        <v>902.1815010890399</v>
      </c>
      <c r="AB18" s="4">
        <f t="shared" si="8"/>
        <v>908.87304603916</v>
      </c>
      <c r="AC18" s="4">
        <f t="shared" si="8"/>
        <v>915.6142226584792</v>
      </c>
      <c r="AD18" s="4">
        <f t="shared" si="8"/>
        <v>922.4053990686502</v>
      </c>
      <c r="AE18" s="4">
        <f t="shared" si="8"/>
        <v>929.2469461217107</v>
      </c>
      <c r="AF18" s="4">
        <f t="shared" si="8"/>
        <v>936.1392374203346</v>
      </c>
      <c r="AG18" s="4">
        <f t="shared" si="8"/>
        <v>943.0826493382333</v>
      </c>
      <c r="AH18" s="4">
        <f t="shared" si="8"/>
        <v>950.0775610407095</v>
      </c>
      <c r="AI18" s="4">
        <f t="shared" si="8"/>
        <v>957.1243545053618</v>
      </c>
      <c r="AJ18" s="4">
        <f t="shared" si="8"/>
        <v>964.2234145429443</v>
      </c>
      <c r="AK18" s="4">
        <f t="shared" si="8"/>
        <v>971.37512881838</v>
      </c>
      <c r="AL18" s="4">
        <f t="shared" si="8"/>
        <v>978.5798878719304</v>
      </c>
      <c r="AM18" s="4">
        <f t="shared" si="8"/>
        <v>985.8380851405223</v>
      </c>
      <c r="AN18" s="4">
        <f t="shared" si="8"/>
        <v>993.1501169792323</v>
      </c>
      <c r="AO18" s="4">
        <f t="shared" si="8"/>
        <v>1000.5163826829311</v>
      </c>
      <c r="AP18" s="4">
        <f t="shared" si="8"/>
        <v>1007.937284508088</v>
      </c>
      <c r="AQ18" s="4">
        <f t="shared" si="8"/>
        <v>1015.4132276947377</v>
      </c>
      <c r="AR18" s="4">
        <f t="shared" si="8"/>
        <v>1022.944620488609</v>
      </c>
      <c r="AS18" s="4">
        <f t="shared" si="8"/>
        <v>1030.5318741634187</v>
      </c>
      <c r="AT18" s="4">
        <f t="shared" si="8"/>
        <v>1038.1754030433303</v>
      </c>
      <c r="AU18" s="4">
        <f t="shared" si="8"/>
        <v>1045.8756245255795</v>
      </c>
      <c r="AV18" s="4">
        <f t="shared" si="8"/>
        <v>1053.632959103267</v>
      </c>
      <c r="AW18" s="4">
        <f t="shared" si="8"/>
        <v>1061.447830388321</v>
      </c>
      <c r="AX18" s="4">
        <f t="shared" si="8"/>
        <v>1069.3206651346302</v>
      </c>
      <c r="AY18" s="4">
        <f t="shared" si="8"/>
        <v>1077.2518932613468</v>
      </c>
      <c r="AZ18" s="4">
        <f t="shared" si="8"/>
        <v>1085.241947876365</v>
      </c>
      <c r="BA18" s="4">
        <f t="shared" si="8"/>
        <v>1093.2912652999705</v>
      </c>
      <c r="BB18" s="4">
        <f t="shared" si="8"/>
        <v>1101.4002850886689</v>
      </c>
      <c r="BC18" s="4">
        <f t="shared" si="8"/>
        <v>1109.569450059187</v>
      </c>
      <c r="BD18" s="4">
        <f t="shared" si="8"/>
        <v>1117.7992063126555</v>
      </c>
      <c r="BE18" s="4">
        <f t="shared" si="8"/>
        <v>1126.0900032589693</v>
      </c>
      <c r="BF18" s="4">
        <f t="shared" si="8"/>
        <v>1134.4422936413284</v>
      </c>
      <c r="BG18" s="4">
        <f t="shared" si="8"/>
        <v>1142.8565335609621</v>
      </c>
      <c r="BH18" s="4">
        <f t="shared" si="8"/>
        <v>1151.3331825020348</v>
      </c>
      <c r="BI18" s="4">
        <f t="shared" si="8"/>
        <v>1159.872703356738</v>
      </c>
      <c r="BJ18" s="4">
        <f t="shared" si="8"/>
        <v>1168.4755624505678</v>
      </c>
      <c r="BK18" s="4">
        <f t="shared" si="8"/>
        <v>1177.1422295677905</v>
      </c>
      <c r="BL18" s="4">
        <f t="shared" si="8"/>
        <v>1185.8731779770953</v>
      </c>
      <c r="BM18" s="4">
        <f t="shared" si="8"/>
        <v>1194.6688844574396</v>
      </c>
      <c r="BN18" s="4">
        <f t="shared" si="8"/>
        <v>1203.5298293240844</v>
      </c>
      <c r="BO18" s="4">
        <f t="shared" si="8"/>
        <v>1212.4564964548238</v>
      </c>
      <c r="BP18" s="4">
        <f t="shared" si="8"/>
        <v>1221.4493733164077</v>
      </c>
      <c r="BQ18" s="4">
        <f t="shared" si="8"/>
        <v>1230.5089509911622</v>
      </c>
      <c r="BR18" s="4">
        <f aca="true" t="shared" si="9" ref="BR18:DQ18">BQ18*(1+$C$11)</f>
        <v>1239.6357242038064</v>
      </c>
      <c r="BS18" s="4">
        <f t="shared" si="9"/>
        <v>1248.830191348468</v>
      </c>
      <c r="BT18" s="4">
        <f t="shared" si="9"/>
        <v>1258.0928545158993</v>
      </c>
      <c r="BU18" s="4">
        <f t="shared" si="9"/>
        <v>1267.4242195208965</v>
      </c>
      <c r="BV18" s="4">
        <f t="shared" si="9"/>
        <v>1276.8247959299201</v>
      </c>
      <c r="BW18" s="4">
        <f t="shared" si="9"/>
        <v>1286.2950970889215</v>
      </c>
      <c r="BX18" s="4">
        <f t="shared" si="9"/>
        <v>1295.8356401513759</v>
      </c>
      <c r="BY18" s="4">
        <f t="shared" si="9"/>
        <v>1305.446946106523</v>
      </c>
      <c r="BZ18" s="4">
        <f t="shared" si="9"/>
        <v>1315.1295398078173</v>
      </c>
      <c r="CA18" s="4">
        <f t="shared" si="9"/>
        <v>1324.8839500015888</v>
      </c>
      <c r="CB18" s="4">
        <f t="shared" si="9"/>
        <v>1334.7107093559168</v>
      </c>
      <c r="CC18" s="4">
        <f t="shared" si="9"/>
        <v>1344.6103544897185</v>
      </c>
      <c r="CD18" s="4">
        <f t="shared" si="9"/>
        <v>1354.5834260020515</v>
      </c>
      <c r="CE18" s="4">
        <f t="shared" si="9"/>
        <v>1364.630468501636</v>
      </c>
      <c r="CF18" s="4">
        <f t="shared" si="9"/>
        <v>1374.7520306365939</v>
      </c>
      <c r="CG18" s="4">
        <f t="shared" si="9"/>
        <v>1384.9486651244094</v>
      </c>
      <c r="CH18" s="4">
        <f t="shared" si="9"/>
        <v>1395.2209287821124</v>
      </c>
      <c r="CI18" s="4">
        <f t="shared" si="9"/>
        <v>1405.5693825566846</v>
      </c>
      <c r="CJ18" s="4">
        <f t="shared" si="9"/>
        <v>1415.9945915556912</v>
      </c>
      <c r="CK18" s="4">
        <f t="shared" si="9"/>
        <v>1426.4971250781412</v>
      </c>
      <c r="CL18" s="4">
        <f t="shared" si="9"/>
        <v>1437.0775566455752</v>
      </c>
      <c r="CM18" s="4">
        <f t="shared" si="9"/>
        <v>1447.7364640333844</v>
      </c>
      <c r="CN18" s="4">
        <f t="shared" si="9"/>
        <v>1458.4744293023612</v>
      </c>
      <c r="CO18" s="4">
        <f t="shared" si="9"/>
        <v>1469.2920388304847</v>
      </c>
      <c r="CP18" s="4">
        <f t="shared" si="9"/>
        <v>1480.1898833449418</v>
      </c>
      <c r="CQ18" s="4">
        <f t="shared" si="9"/>
        <v>1491.1685579543853</v>
      </c>
      <c r="CR18" s="4">
        <f t="shared" si="9"/>
        <v>1502.2286621814314</v>
      </c>
      <c r="CS18" s="4">
        <f t="shared" si="9"/>
        <v>1513.3707999953988</v>
      </c>
      <c r="CT18" s="4">
        <f t="shared" si="9"/>
        <v>1524.5955798452896</v>
      </c>
      <c r="CU18" s="4">
        <f t="shared" si="9"/>
        <v>1535.9036146930164</v>
      </c>
      <c r="CV18" s="4">
        <f t="shared" si="9"/>
        <v>1547.2955220468739</v>
      </c>
      <c r="CW18" s="4">
        <f t="shared" si="9"/>
        <v>1558.7719239952603</v>
      </c>
      <c r="CX18" s="4">
        <f t="shared" si="9"/>
        <v>1570.333447240648</v>
      </c>
      <c r="CY18" s="4">
        <f t="shared" si="9"/>
        <v>1581.9807231338066</v>
      </c>
      <c r="CZ18" s="4">
        <f t="shared" si="9"/>
        <v>1593.7143877082797</v>
      </c>
      <c r="DA18" s="4">
        <f t="shared" si="9"/>
        <v>1605.5350817151175</v>
      </c>
      <c r="DB18" s="4">
        <f t="shared" si="9"/>
        <v>1617.4434506578668</v>
      </c>
      <c r="DC18" s="4">
        <f t="shared" si="9"/>
        <v>1629.4401448278202</v>
      </c>
      <c r="DD18" s="4">
        <f t="shared" si="9"/>
        <v>1641.5258193395275</v>
      </c>
      <c r="DE18" s="4">
        <f t="shared" si="9"/>
        <v>1653.7011341665705</v>
      </c>
      <c r="DF18" s="4">
        <f t="shared" si="9"/>
        <v>1665.966754177602</v>
      </c>
      <c r="DG18" s="4">
        <f t="shared" si="9"/>
        <v>1678.323349172654</v>
      </c>
      <c r="DH18" s="4">
        <f t="shared" si="9"/>
        <v>1690.7715939197126</v>
      </c>
      <c r="DI18" s="4">
        <f t="shared" si="9"/>
        <v>1703.312168191567</v>
      </c>
      <c r="DJ18" s="4">
        <f t="shared" si="9"/>
        <v>1715.9457568029297</v>
      </c>
      <c r="DK18" s="4">
        <f t="shared" si="9"/>
        <v>1728.6730496478333</v>
      </c>
      <c r="DL18" s="4">
        <f t="shared" si="9"/>
        <v>1741.4947417373037</v>
      </c>
      <c r="DM18" s="4">
        <f t="shared" si="9"/>
        <v>1754.4115332373137</v>
      </c>
      <c r="DN18" s="4">
        <f t="shared" si="9"/>
        <v>1767.4241295070174</v>
      </c>
      <c r="DO18" s="4">
        <f t="shared" si="9"/>
        <v>1780.5332411372679</v>
      </c>
      <c r="DP18" s="4">
        <f t="shared" si="9"/>
        <v>1793.7395839894223</v>
      </c>
      <c r="DQ18" s="4">
        <f t="shared" si="9"/>
        <v>1807.0438792344326</v>
      </c>
      <c r="DR18" s="4">
        <f>DQ18*(1+$C$11)</f>
        <v>1820.4468533922272</v>
      </c>
      <c r="DS18" s="4">
        <f>DR18*(1+$C$11)</f>
        <v>1833.9492383713853</v>
      </c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ht="12.75">
      <c r="A19" s="10" t="s">
        <v>6</v>
      </c>
      <c r="B19" s="4">
        <f>B17-B18</f>
        <v>1023363.6890844451</v>
      </c>
      <c r="C19" s="4">
        <f>C17-C18</f>
        <v>1047285.2000995049</v>
      </c>
      <c r="D19" s="4">
        <f>D17-D18</f>
        <v>1071777.9429300635</v>
      </c>
      <c r="E19" s="4">
        <f>E17-E18</f>
        <v>1096855.650516773</v>
      </c>
      <c r="F19" s="4">
        <f aca="true" t="shared" si="10" ref="F19:BQ19">F17-F18</f>
        <v>1122532.3866438514</v>
      </c>
      <c r="G19" s="4">
        <f t="shared" si="10"/>
        <v>1148822.5539146531</v>
      </c>
      <c r="H19" s="4">
        <f t="shared" si="10"/>
        <v>1175740.9019195458</v>
      </c>
      <c r="I19" s="4">
        <f t="shared" si="10"/>
        <v>1203302.5356007265</v>
      </c>
      <c r="J19" s="4">
        <f t="shared" si="10"/>
        <v>1231522.9238187268</v>
      </c>
      <c r="K19" s="4">
        <f t="shared" si="10"/>
        <v>1260417.9081254716</v>
      </c>
      <c r="L19" s="4">
        <f t="shared" si="10"/>
        <v>1290003.7117488706</v>
      </c>
      <c r="M19" s="4">
        <f t="shared" si="10"/>
        <v>1320296.9487940436</v>
      </c>
      <c r="N19" s="4">
        <f t="shared" si="10"/>
        <v>1351314.6336664048</v>
      </c>
      <c r="O19" s="4">
        <f t="shared" si="10"/>
        <v>1383074.1907219528</v>
      </c>
      <c r="P19" s="4">
        <f t="shared" si="10"/>
        <v>1415593.464150249</v>
      </c>
      <c r="Q19" s="4">
        <f t="shared" si="10"/>
        <v>1448890.7280956896</v>
      </c>
      <c r="R19" s="4">
        <f t="shared" si="10"/>
        <v>1482984.6970228243</v>
      </c>
      <c r="S19" s="4">
        <f t="shared" si="10"/>
        <v>1517894.5363316</v>
      </c>
      <c r="T19" s="4">
        <f t="shared" si="10"/>
        <v>1553639.87322856</v>
      </c>
      <c r="U19" s="4">
        <f t="shared" si="10"/>
        <v>1590240.8078601675</v>
      </c>
      <c r="V19" s="4">
        <f t="shared" si="10"/>
        <v>1627717.9247145795</v>
      </c>
      <c r="W19" s="4">
        <f t="shared" si="10"/>
        <v>1666092.3042983357</v>
      </c>
      <c r="X19" s="4">
        <f t="shared" si="10"/>
        <v>1705385.5350946004</v>
      </c>
      <c r="Y19" s="4">
        <f t="shared" si="10"/>
        <v>1745619.7258097404</v>
      </c>
      <c r="Z19" s="4">
        <f t="shared" si="10"/>
        <v>1786817.5179151942</v>
      </c>
      <c r="AA19" s="4">
        <f t="shared" si="10"/>
        <v>1829002.098491752</v>
      </c>
      <c r="AB19" s="4">
        <f t="shared" si="10"/>
        <v>1872197.2133835407</v>
      </c>
      <c r="AC19" s="4">
        <f t="shared" si="10"/>
        <v>1916427.1806691773</v>
      </c>
      <c r="AD19" s="4">
        <f t="shared" si="10"/>
        <v>1961716.904457745</v>
      </c>
      <c r="AE19" s="4">
        <f t="shared" si="10"/>
        <v>2008091.8890174173</v>
      </c>
      <c r="AF19" s="4">
        <f t="shared" si="10"/>
        <v>2055578.253244759</v>
      </c>
      <c r="AG19" s="4">
        <f t="shared" si="10"/>
        <v>2104202.745482912</v>
      </c>
      <c r="AH19" s="4">
        <f t="shared" si="10"/>
        <v>2153992.758697082</v>
      </c>
      <c r="AI19" s="4">
        <f t="shared" si="10"/>
        <v>2204976.346015944</v>
      </c>
      <c r="AJ19" s="4">
        <f t="shared" si="10"/>
        <v>2257182.236647785</v>
      </c>
      <c r="AK19" s="4">
        <f t="shared" si="10"/>
        <v>2310639.852180424</v>
      </c>
      <c r="AL19" s="4">
        <f t="shared" si="10"/>
        <v>2365379.323274159</v>
      </c>
      <c r="AM19" s="4">
        <f t="shared" si="10"/>
        <v>2421431.506757227</v>
      </c>
      <c r="AN19" s="4">
        <f t="shared" si="10"/>
        <v>2478828.0031334707</v>
      </c>
      <c r="AO19" s="4">
        <f t="shared" si="10"/>
        <v>2537601.174512164</v>
      </c>
      <c r="AP19" s="4">
        <f t="shared" si="10"/>
        <v>2597784.162970165</v>
      </c>
      <c r="AQ19" s="4">
        <f t="shared" si="10"/>
        <v>2659410.9093568283</v>
      </c>
      <c r="AR19" s="4">
        <f t="shared" si="10"/>
        <v>2722516.172552352</v>
      </c>
      <c r="AS19" s="4">
        <f t="shared" si="10"/>
        <v>2787135.549190489</v>
      </c>
      <c r="AT19" s="4">
        <f t="shared" si="10"/>
        <v>2853305.4938568296</v>
      </c>
      <c r="AU19" s="4">
        <f t="shared" si="10"/>
        <v>2921063.339774107</v>
      </c>
      <c r="AV19" s="4">
        <f t="shared" si="10"/>
        <v>2990447.3199862875</v>
      </c>
      <c r="AW19" s="4">
        <f t="shared" si="10"/>
        <v>3061496.589053461</v>
      </c>
      <c r="AX19" s="4">
        <f t="shared" si="10"/>
        <v>3134251.245269851</v>
      </c>
      <c r="AY19" s="4">
        <f t="shared" si="10"/>
        <v>3208752.3534175614</v>
      </c>
      <c r="AZ19" s="4">
        <f t="shared" si="10"/>
        <v>3285041.968068978</v>
      </c>
      <c r="BA19" s="4">
        <f t="shared" si="10"/>
        <v>3363163.1574510466</v>
      </c>
      <c r="BB19" s="4">
        <f t="shared" si="10"/>
        <v>3443160.0278849932</v>
      </c>
      <c r="BC19" s="4">
        <f t="shared" si="10"/>
        <v>3525077.7488153423</v>
      </c>
      <c r="BD19" s="4">
        <f t="shared" si="10"/>
        <v>3608962.5784424585</v>
      </c>
      <c r="BE19" s="4">
        <f t="shared" si="10"/>
        <v>3694861.8899731585</v>
      </c>
      <c r="BF19" s="4">
        <f t="shared" si="10"/>
        <v>3782824.198504295</v>
      </c>
      <c r="BG19" s="4">
        <f t="shared" si="10"/>
        <v>3872899.188554582</v>
      </c>
      <c r="BH19" s="4">
        <f t="shared" si="10"/>
        <v>3965137.742260285</v>
      </c>
      <c r="BI19" s="4">
        <f t="shared" si="10"/>
        <v>4059591.9682507915</v>
      </c>
      <c r="BJ19" s="4">
        <f t="shared" si="10"/>
        <v>4156315.231220451</v>
      </c>
      <c r="BK19" s="4">
        <f t="shared" si="10"/>
        <v>4255362.182213477</v>
      </c>
      <c r="BL19" s="4">
        <f t="shared" si="10"/>
        <v>4356788.789639101</v>
      </c>
      <c r="BM19" s="4">
        <f t="shared" si="10"/>
        <v>4460652.371034597</v>
      </c>
      <c r="BN19" s="4">
        <f t="shared" si="10"/>
        <v>4567011.625594194</v>
      </c>
      <c r="BO19" s="4">
        <f t="shared" si="10"/>
        <v>4675926.667482364</v>
      </c>
      <c r="BP19" s="4">
        <f t="shared" si="10"/>
        <v>4787459.059950383</v>
      </c>
      <c r="BQ19" s="4">
        <f t="shared" si="10"/>
        <v>4901671.850275545</v>
      </c>
      <c r="BR19" s="4">
        <f aca="true" t="shared" si="11" ref="BR19:DQ19">BR17-BR18</f>
        <v>5018629.605542863</v>
      </c>
      <c r="BS19" s="4">
        <f t="shared" si="11"/>
        <v>5138398.449289566</v>
      </c>
      <c r="BT19" s="4">
        <f t="shared" si="11"/>
        <v>5261046.099033214</v>
      </c>
      <c r="BU19" s="4">
        <f t="shared" si="11"/>
        <v>5386641.904704713</v>
      </c>
      <c r="BV19" s="4">
        <f t="shared" si="11"/>
        <v>5515256.888008076</v>
      </c>
      <c r="BW19" s="4">
        <f t="shared" si="11"/>
        <v>5646963.782729258</v>
      </c>
      <c r="BX19" s="4">
        <f t="shared" si="11"/>
        <v>5781837.0760169625</v>
      </c>
      <c r="BY19" s="4">
        <f t="shared" si="11"/>
        <v>5919953.050658846</v>
      </c>
      <c r="BZ19" s="4">
        <f t="shared" si="11"/>
        <v>6061389.828377138</v>
      </c>
      <c r="CA19" s="4">
        <f t="shared" si="11"/>
        <v>6206227.4141682405</v>
      </c>
      <c r="CB19" s="4">
        <f t="shared" si="11"/>
        <v>6354547.741711497</v>
      </c>
      <c r="CC19" s="4">
        <f t="shared" si="11"/>
        <v>6506434.719872901</v>
      </c>
      <c r="CD19" s="4">
        <f t="shared" si="11"/>
        <v>6661974.280330152</v>
      </c>
      <c r="CE19" s="4">
        <f t="shared" si="11"/>
        <v>6821254.426346102</v>
      </c>
      <c r="CF19" s="4">
        <f t="shared" si="11"/>
        <v>6984365.28271827</v>
      </c>
      <c r="CG19" s="4">
        <f t="shared" si="11"/>
        <v>7151399.146932807</v>
      </c>
      <c r="CH19" s="4">
        <f t="shared" si="11"/>
        <v>7322450.541551929</v>
      </c>
      <c r="CI19" s="4">
        <f t="shared" si="11"/>
        <v>7497616.267864582</v>
      </c>
      <c r="CJ19" s="4">
        <f t="shared" si="11"/>
        <v>7676995.460830791</v>
      </c>
      <c r="CK19" s="4">
        <f t="shared" si="11"/>
        <v>7860689.645350883</v>
      </c>
      <c r="CL19" s="4">
        <f t="shared" si="11"/>
        <v>8048802.793891545</v>
      </c>
      <c r="CM19" s="4">
        <f t="shared" si="11"/>
        <v>8241441.385501426</v>
      </c>
      <c r="CN19" s="4">
        <f t="shared" si="11"/>
        <v>8438714.466249784</v>
      </c>
      <c r="CO19" s="4">
        <f t="shared" si="11"/>
        <v>8640733.711122511</v>
      </c>
      <c r="CP19" s="4">
        <f t="shared" si="11"/>
        <v>8847613.487410657</v>
      </c>
      <c r="CQ19" s="4">
        <f t="shared" si="11"/>
        <v>9059470.919627465</v>
      </c>
      <c r="CR19" s="4">
        <f t="shared" si="11"/>
        <v>9276425.955990752</v>
      </c>
      <c r="CS19" s="4">
        <f t="shared" si="11"/>
        <v>9498601.436508393</v>
      </c>
      <c r="CT19" s="4">
        <f t="shared" si="11"/>
        <v>9726123.162705574</v>
      </c>
      <c r="CU19" s="4">
        <f t="shared" si="11"/>
        <v>9959119.969033385</v>
      </c>
      <c r="CV19" s="4">
        <f t="shared" si="11"/>
        <v>10197723.795999298</v>
      </c>
      <c r="CW19" s="4">
        <f t="shared" si="11"/>
        <v>10442069.765061079</v>
      </c>
      <c r="CX19" s="4">
        <f t="shared" si="11"/>
        <v>10692296.255326606</v>
      </c>
      <c r="CY19" s="4">
        <f t="shared" si="11"/>
        <v>10948544.982103195</v>
      </c>
      <c r="CZ19" s="4">
        <f t="shared" si="11"/>
        <v>11210961.077340987</v>
      </c>
      <c r="DA19" s="4">
        <f t="shared" si="11"/>
        <v>11479693.172016088</v>
      </c>
      <c r="DB19" s="4">
        <f t="shared" si="11"/>
        <v>11754893.480500253</v>
      </c>
      <c r="DC19" s="4">
        <f t="shared" si="11"/>
        <v>12036717.886964979</v>
      </c>
      <c r="DD19" s="4">
        <f t="shared" si="11"/>
        <v>12325326.033869093</v>
      </c>
      <c r="DE19" s="4">
        <f t="shared" si="11"/>
        <v>12620881.412580064</v>
      </c>
      <c r="DF19" s="4">
        <f t="shared" si="11"/>
        <v>12923551.456180494</v>
      </c>
      <c r="DG19" s="4">
        <f t="shared" si="11"/>
        <v>13233507.634512486</v>
      </c>
      <c r="DH19" s="4">
        <f t="shared" si="11"/>
        <v>13550925.551513832</v>
      </c>
      <c r="DI19" s="4">
        <f t="shared" si="11"/>
        <v>13875985.044901308</v>
      </c>
      <c r="DJ19" s="4">
        <f t="shared" si="11"/>
        <v>14208870.288257666</v>
      </c>
      <c r="DK19" s="4">
        <f t="shared" si="11"/>
        <v>14549769.895580273</v>
      </c>
      <c r="DL19" s="4">
        <f t="shared" si="11"/>
        <v>14898877.028350778</v>
      </c>
      <c r="DM19" s="4">
        <f t="shared" si="11"/>
        <v>15256389.505186573</v>
      </c>
      <c r="DN19" s="4">
        <f t="shared" si="11"/>
        <v>15622509.914136326</v>
      </c>
      <c r="DO19" s="4">
        <f t="shared" si="11"/>
        <v>15997445.727683332</v>
      </c>
      <c r="DP19" s="4">
        <f t="shared" si="11"/>
        <v>16381409.420521982</v>
      </c>
      <c r="DQ19" s="4">
        <f t="shared" si="11"/>
        <v>16774618.590174215</v>
      </c>
      <c r="DR19" s="4">
        <f>DR17-DR18</f>
        <v>17177296.08051444</v>
      </c>
      <c r="DS19" s="4">
        <f>DS17-DS18</f>
        <v>17589670.10827305</v>
      </c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2.75">
      <c r="A20" s="10" t="s">
        <v>11</v>
      </c>
      <c r="B20" s="4">
        <f>B18</f>
        <v>750</v>
      </c>
      <c r="C20" s="4">
        <f>B20+C18</f>
        <v>1505.5628038332998</v>
      </c>
      <c r="D20" s="4">
        <f>C20+D18</f>
        <v>2266.729671215216</v>
      </c>
      <c r="E20" s="4">
        <f>D20+E18</f>
        <v>3033.5421678873363</v>
      </c>
      <c r="F20" s="4">
        <f aca="true" t="shared" si="12" ref="F20:BQ20">E20+F18</f>
        <v>3806.042167887336</v>
      </c>
      <c r="G20" s="4">
        <f t="shared" si="12"/>
        <v>4584.271855835634</v>
      </c>
      <c r="H20" s="4">
        <f t="shared" si="12"/>
        <v>5368.2737292390075</v>
      </c>
      <c r="I20" s="4">
        <f t="shared" si="12"/>
        <v>6158.090600811291</v>
      </c>
      <c r="J20" s="4">
        <f t="shared" si="12"/>
        <v>6953.76560081129</v>
      </c>
      <c r="K20" s="4">
        <f t="shared" si="12"/>
        <v>7755.342179398037</v>
      </c>
      <c r="L20" s="4">
        <f t="shared" si="12"/>
        <v>8562.86410900351</v>
      </c>
      <c r="M20" s="4">
        <f t="shared" si="12"/>
        <v>9376.375486722962</v>
      </c>
      <c r="N20" s="4">
        <f t="shared" si="12"/>
        <v>10195.920736722961</v>
      </c>
      <c r="O20" s="4">
        <f t="shared" si="12"/>
        <v>11021.54461266731</v>
      </c>
      <c r="P20" s="4">
        <f t="shared" si="12"/>
        <v>11853.29220016095</v>
      </c>
      <c r="Q20" s="4">
        <f t="shared" si="12"/>
        <v>12691.208919211984</v>
      </c>
      <c r="R20" s="4">
        <f t="shared" si="12"/>
        <v>13535.340526711983</v>
      </c>
      <c r="S20" s="4">
        <f t="shared" si="12"/>
        <v>14385.733118934662</v>
      </c>
      <c r="T20" s="4">
        <f t="shared" si="12"/>
        <v>15242.43313405311</v>
      </c>
      <c r="U20" s="4">
        <f t="shared" si="12"/>
        <v>16105.487354675675</v>
      </c>
      <c r="V20" s="4">
        <f t="shared" si="12"/>
        <v>16974.942910400674</v>
      </c>
      <c r="W20" s="4">
        <f t="shared" si="12"/>
        <v>17850.847280390033</v>
      </c>
      <c r="X20" s="4">
        <f t="shared" si="12"/>
        <v>18733.248295962032</v>
      </c>
      <c r="Y20" s="4">
        <f t="shared" si="12"/>
        <v>19622.194143203273</v>
      </c>
      <c r="Z20" s="4">
        <f t="shared" si="12"/>
        <v>20517.73336560002</v>
      </c>
      <c r="AA20" s="4">
        <f t="shared" si="12"/>
        <v>21419.914866689058</v>
      </c>
      <c r="AB20" s="4">
        <f t="shared" si="12"/>
        <v>22328.787912728218</v>
      </c>
      <c r="AC20" s="4">
        <f t="shared" si="12"/>
        <v>23244.402135386696</v>
      </c>
      <c r="AD20" s="4">
        <f t="shared" si="12"/>
        <v>24166.807534455347</v>
      </c>
      <c r="AE20" s="4">
        <f t="shared" si="12"/>
        <v>25096.05448057706</v>
      </c>
      <c r="AF20" s="4">
        <f t="shared" si="12"/>
        <v>26032.193717997394</v>
      </c>
      <c r="AG20" s="4">
        <f t="shared" si="12"/>
        <v>26975.276367335628</v>
      </c>
      <c r="AH20" s="4">
        <f t="shared" si="12"/>
        <v>27925.35392837634</v>
      </c>
      <c r="AI20" s="4">
        <f t="shared" si="12"/>
        <v>28882.4782828817</v>
      </c>
      <c r="AJ20" s="4">
        <f t="shared" si="12"/>
        <v>29846.701697424643</v>
      </c>
      <c r="AK20" s="4">
        <f t="shared" si="12"/>
        <v>30818.076826243025</v>
      </c>
      <c r="AL20" s="4">
        <f t="shared" si="12"/>
        <v>31796.656714114954</v>
      </c>
      <c r="AM20" s="4">
        <f t="shared" si="12"/>
        <v>32782.49479925547</v>
      </c>
      <c r="AN20" s="4">
        <f t="shared" si="12"/>
        <v>33775.644916234705</v>
      </c>
      <c r="AO20" s="4">
        <f t="shared" si="12"/>
        <v>34776.161298917636</v>
      </c>
      <c r="AP20" s="4">
        <f t="shared" si="12"/>
        <v>35784.09858342572</v>
      </c>
      <c r="AQ20" s="4">
        <f t="shared" si="12"/>
        <v>36799.51181112046</v>
      </c>
      <c r="AR20" s="4">
        <f t="shared" si="12"/>
        <v>37822.45643160907</v>
      </c>
      <c r="AS20" s="4">
        <f t="shared" si="12"/>
        <v>38852.98830577249</v>
      </c>
      <c r="AT20" s="4">
        <f t="shared" si="12"/>
        <v>39891.16370881582</v>
      </c>
      <c r="AU20" s="4">
        <f t="shared" si="12"/>
        <v>40937.039333341396</v>
      </c>
      <c r="AV20" s="4">
        <f t="shared" si="12"/>
        <v>41990.672292444666</v>
      </c>
      <c r="AW20" s="4">
        <f t="shared" si="12"/>
        <v>43052.12012283299</v>
      </c>
      <c r="AX20" s="4">
        <f t="shared" si="12"/>
        <v>44121.44078796762</v>
      </c>
      <c r="AY20" s="4">
        <f t="shared" si="12"/>
        <v>45198.69268122897</v>
      </c>
      <c r="AZ20" s="4">
        <f t="shared" si="12"/>
        <v>46283.93462910533</v>
      </c>
      <c r="BA20" s="4">
        <f t="shared" si="12"/>
        <v>47377.2258944053</v>
      </c>
      <c r="BB20" s="4">
        <f t="shared" si="12"/>
        <v>48478.62617949397</v>
      </c>
      <c r="BC20" s="4">
        <f t="shared" si="12"/>
        <v>49588.195629553156</v>
      </c>
      <c r="BD20" s="4">
        <f t="shared" si="12"/>
        <v>50705.994835865815</v>
      </c>
      <c r="BE20" s="4">
        <f t="shared" si="12"/>
        <v>51832.084839124786</v>
      </c>
      <c r="BF20" s="4">
        <f t="shared" si="12"/>
        <v>52966.52713276612</v>
      </c>
      <c r="BG20" s="4">
        <f t="shared" si="12"/>
        <v>54109.38366632708</v>
      </c>
      <c r="BH20" s="4">
        <f t="shared" si="12"/>
        <v>55260.71684882911</v>
      </c>
      <c r="BI20" s="4">
        <f t="shared" si="12"/>
        <v>56420.589552185855</v>
      </c>
      <c r="BJ20" s="4">
        <f t="shared" si="12"/>
        <v>57589.065114636425</v>
      </c>
      <c r="BK20" s="4">
        <f t="shared" si="12"/>
        <v>58766.20734420422</v>
      </c>
      <c r="BL20" s="4">
        <f t="shared" si="12"/>
        <v>59952.08052218131</v>
      </c>
      <c r="BM20" s="4">
        <f t="shared" si="12"/>
        <v>61146.74940663875</v>
      </c>
      <c r="BN20" s="4">
        <f t="shared" si="12"/>
        <v>62350.27923596284</v>
      </c>
      <c r="BO20" s="4">
        <f t="shared" si="12"/>
        <v>63562.73573241766</v>
      </c>
      <c r="BP20" s="4">
        <f t="shared" si="12"/>
        <v>64784.18510573407</v>
      </c>
      <c r="BQ20" s="4">
        <f t="shared" si="12"/>
        <v>66014.69405672523</v>
      </c>
      <c r="BR20" s="4">
        <f aca="true" t="shared" si="13" ref="BR20:DQ20">BQ20+BR18</f>
        <v>67254.32978092904</v>
      </c>
      <c r="BS20" s="4">
        <f t="shared" si="13"/>
        <v>68503.1599722775</v>
      </c>
      <c r="BT20" s="4">
        <f t="shared" si="13"/>
        <v>69761.2528267934</v>
      </c>
      <c r="BU20" s="4">
        <f t="shared" si="13"/>
        <v>71028.67704631429</v>
      </c>
      <c r="BV20" s="4">
        <f t="shared" si="13"/>
        <v>72305.50184224421</v>
      </c>
      <c r="BW20" s="4">
        <f t="shared" si="13"/>
        <v>73591.79693933313</v>
      </c>
      <c r="BX20" s="4">
        <f t="shared" si="13"/>
        <v>74887.6325794845</v>
      </c>
      <c r="BY20" s="4">
        <f t="shared" si="13"/>
        <v>76193.07952559102</v>
      </c>
      <c r="BZ20" s="4">
        <f t="shared" si="13"/>
        <v>77508.20906539884</v>
      </c>
      <c r="CA20" s="4">
        <f t="shared" si="13"/>
        <v>78833.09301540043</v>
      </c>
      <c r="CB20" s="4">
        <f t="shared" si="13"/>
        <v>80167.80372475635</v>
      </c>
      <c r="CC20" s="4">
        <f t="shared" si="13"/>
        <v>81512.41407924607</v>
      </c>
      <c r="CD20" s="4">
        <f t="shared" si="13"/>
        <v>82866.99750524812</v>
      </c>
      <c r="CE20" s="4">
        <f t="shared" si="13"/>
        <v>84231.62797374975</v>
      </c>
      <c r="CF20" s="4">
        <f t="shared" si="13"/>
        <v>85606.38000438634</v>
      </c>
      <c r="CG20" s="4">
        <f t="shared" si="13"/>
        <v>86991.32866951075</v>
      </c>
      <c r="CH20" s="4">
        <f t="shared" si="13"/>
        <v>88386.54959829287</v>
      </c>
      <c r="CI20" s="4">
        <f t="shared" si="13"/>
        <v>89792.11898084955</v>
      </c>
      <c r="CJ20" s="4">
        <f t="shared" si="13"/>
        <v>91208.11357240524</v>
      </c>
      <c r="CK20" s="4">
        <f t="shared" si="13"/>
        <v>92634.61069748338</v>
      </c>
      <c r="CL20" s="4">
        <f t="shared" si="13"/>
        <v>94071.68825412895</v>
      </c>
      <c r="CM20" s="4">
        <f t="shared" si="13"/>
        <v>95519.42471816234</v>
      </c>
      <c r="CN20" s="4">
        <f t="shared" si="13"/>
        <v>96977.89914746469</v>
      </c>
      <c r="CO20" s="4">
        <f t="shared" si="13"/>
        <v>98447.19118629518</v>
      </c>
      <c r="CP20" s="4">
        <f t="shared" si="13"/>
        <v>99927.38106964012</v>
      </c>
      <c r="CQ20" s="4">
        <f t="shared" si="13"/>
        <v>101418.5496275945</v>
      </c>
      <c r="CR20" s="4">
        <f t="shared" si="13"/>
        <v>102920.77828977593</v>
      </c>
      <c r="CS20" s="4">
        <f t="shared" si="13"/>
        <v>104434.14908977134</v>
      </c>
      <c r="CT20" s="4">
        <f t="shared" si="13"/>
        <v>105958.74466961663</v>
      </c>
      <c r="CU20" s="4">
        <f t="shared" si="13"/>
        <v>107494.64828430965</v>
      </c>
      <c r="CV20" s="4">
        <f t="shared" si="13"/>
        <v>109041.94380635652</v>
      </c>
      <c r="CW20" s="4">
        <f t="shared" si="13"/>
        <v>110600.71573035177</v>
      </c>
      <c r="CX20" s="4">
        <f t="shared" si="13"/>
        <v>112171.04917759242</v>
      </c>
      <c r="CY20" s="4">
        <f t="shared" si="13"/>
        <v>113753.02990072622</v>
      </c>
      <c r="CZ20" s="4">
        <f t="shared" si="13"/>
        <v>115346.74428843451</v>
      </c>
      <c r="DA20" s="4">
        <f t="shared" si="13"/>
        <v>116952.27937014963</v>
      </c>
      <c r="DB20" s="4">
        <f t="shared" si="13"/>
        <v>118569.7228208075</v>
      </c>
      <c r="DC20" s="4">
        <f t="shared" si="13"/>
        <v>120199.16296563532</v>
      </c>
      <c r="DD20" s="4">
        <f t="shared" si="13"/>
        <v>121840.68878497485</v>
      </c>
      <c r="DE20" s="4">
        <f t="shared" si="13"/>
        <v>123494.38991914141</v>
      </c>
      <c r="DF20" s="4">
        <f t="shared" si="13"/>
        <v>125160.35667331901</v>
      </c>
      <c r="DG20" s="4">
        <f t="shared" si="13"/>
        <v>126838.68002249167</v>
      </c>
      <c r="DH20" s="4">
        <f t="shared" si="13"/>
        <v>128529.45161641137</v>
      </c>
      <c r="DI20" s="4">
        <f t="shared" si="13"/>
        <v>130232.76378460294</v>
      </c>
      <c r="DJ20" s="4">
        <f t="shared" si="13"/>
        <v>131948.70954140587</v>
      </c>
      <c r="DK20" s="4">
        <f t="shared" si="13"/>
        <v>133677.3825910537</v>
      </c>
      <c r="DL20" s="4">
        <f t="shared" si="13"/>
        <v>135418.877332791</v>
      </c>
      <c r="DM20" s="4">
        <f t="shared" si="13"/>
        <v>137173.2888660283</v>
      </c>
      <c r="DN20" s="4">
        <f t="shared" si="13"/>
        <v>138940.71299553532</v>
      </c>
      <c r="DO20" s="4">
        <f t="shared" si="13"/>
        <v>140721.2462366726</v>
      </c>
      <c r="DP20" s="4">
        <f t="shared" si="13"/>
        <v>142514.98582066203</v>
      </c>
      <c r="DQ20" s="4">
        <f t="shared" si="13"/>
        <v>144322.02969989646</v>
      </c>
      <c r="DR20" s="4">
        <f>DQ20+DR18</f>
        <v>146142.4765532887</v>
      </c>
      <c r="DS20" s="4">
        <f>DR20+DS18</f>
        <v>147976.4257916601</v>
      </c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2:9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ht="12.75">
      <c r="A22" s="22" t="s">
        <v>40</v>
      </c>
      <c r="B22" s="4">
        <f>DQ19</f>
        <v>16774618.590174215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ht="12.75">
      <c r="A23" s="22" t="s">
        <v>13</v>
      </c>
      <c r="B23" s="4">
        <f>DQ20</f>
        <v>144322.02969989646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2:9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2"/>
  <sheetViews>
    <sheetView workbookViewId="0" topLeftCell="A1">
      <selection activeCell="A7" sqref="A7"/>
    </sheetView>
  </sheetViews>
  <sheetFormatPr defaultColWidth="9.140625" defaultRowHeight="12.75"/>
  <cols>
    <col min="1" max="1" width="32.7109375" style="0" customWidth="1"/>
    <col min="2" max="144" width="13.7109375" style="0" customWidth="1"/>
  </cols>
  <sheetData>
    <row r="1" ht="15">
      <c r="A1" s="1" t="s">
        <v>0</v>
      </c>
    </row>
    <row r="2" ht="12.75">
      <c r="A2" s="2" t="s">
        <v>36</v>
      </c>
    </row>
    <row r="3" ht="12.75">
      <c r="A3" s="2" t="s">
        <v>41</v>
      </c>
    </row>
    <row r="4" ht="12.75">
      <c r="A4" s="2"/>
    </row>
    <row r="5" ht="12.75">
      <c r="A5" s="2"/>
    </row>
    <row r="6" spans="1:9" ht="12.75">
      <c r="A6" s="5" t="s">
        <v>7</v>
      </c>
      <c r="B6" s="6">
        <f>'Fixed-Fee'!B4</f>
        <v>0.1</v>
      </c>
      <c r="C6" s="7">
        <f>((1+B6)^0.25)-1</f>
        <v>0.02411368908444511</v>
      </c>
      <c r="D6" t="s">
        <v>9</v>
      </c>
      <c r="G6" s="4"/>
      <c r="H6" s="9"/>
      <c r="I6" s="4"/>
    </row>
    <row r="7" spans="1:9" ht="12.75">
      <c r="A7" s="5" t="s">
        <v>43</v>
      </c>
      <c r="G7" s="4"/>
      <c r="H7" s="9"/>
      <c r="I7" s="4"/>
    </row>
    <row r="9" spans="1:94" ht="12.75">
      <c r="A9" s="5" t="s">
        <v>12</v>
      </c>
      <c r="B9" s="13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2:94" ht="12.75">
      <c r="B10" s="4"/>
      <c r="C10" s="16" t="s">
        <v>32</v>
      </c>
      <c r="D10" s="16" t="s">
        <v>37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2.75">
      <c r="A11" s="5" t="s">
        <v>22</v>
      </c>
      <c r="B11" s="16" t="s">
        <v>31</v>
      </c>
      <c r="C11" s="16" t="s">
        <v>33</v>
      </c>
      <c r="D11" s="16" t="s">
        <v>33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2.75">
      <c r="A12" s="10" t="s">
        <v>23</v>
      </c>
      <c r="B12" s="13">
        <v>500000</v>
      </c>
      <c r="C12" s="14">
        <v>0.009</v>
      </c>
      <c r="D12" s="12">
        <f aca="true" t="shared" si="0" ref="D12:D18">C12/4</f>
        <v>0.00225</v>
      </c>
      <c r="E12" s="9" t="s">
        <v>9</v>
      </c>
      <c r="F12" s="4"/>
      <c r="G12" s="4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2.75">
      <c r="A13" s="10" t="s">
        <v>24</v>
      </c>
      <c r="B13" s="13">
        <v>500000</v>
      </c>
      <c r="C13" s="14">
        <v>0.0075</v>
      </c>
      <c r="D13" s="12">
        <f t="shared" si="0"/>
        <v>0.001875</v>
      </c>
      <c r="E13" s="9" t="s">
        <v>9</v>
      </c>
      <c r="F13" s="4"/>
      <c r="G13" s="4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2.75">
      <c r="A14" s="10" t="s">
        <v>25</v>
      </c>
      <c r="B14" s="13">
        <v>1000000</v>
      </c>
      <c r="C14" s="14">
        <v>0.006</v>
      </c>
      <c r="D14" s="12">
        <f t="shared" si="0"/>
        <v>0.0015</v>
      </c>
      <c r="E14" s="9" t="s">
        <v>9</v>
      </c>
      <c r="F14" s="4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2.75">
      <c r="A15" s="10" t="s">
        <v>26</v>
      </c>
      <c r="B15" s="13">
        <v>2000000</v>
      </c>
      <c r="C15" s="14">
        <v>0.0045</v>
      </c>
      <c r="D15" s="12">
        <f t="shared" si="0"/>
        <v>0.001125</v>
      </c>
      <c r="E15" s="9" t="s">
        <v>9</v>
      </c>
      <c r="F15" s="4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2.75">
      <c r="A16" s="10" t="s">
        <v>27</v>
      </c>
      <c r="B16" s="13">
        <v>2000000</v>
      </c>
      <c r="C16" s="14">
        <v>0.003</v>
      </c>
      <c r="D16" s="12">
        <f t="shared" si="0"/>
        <v>0.00075</v>
      </c>
      <c r="E16" s="9" t="s">
        <v>9</v>
      </c>
      <c r="F16" s="4"/>
      <c r="G16" s="4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2.75">
      <c r="A17" s="10" t="s">
        <v>28</v>
      </c>
      <c r="B17" s="13">
        <v>4000000</v>
      </c>
      <c r="C17" s="14">
        <v>0.0025</v>
      </c>
      <c r="D17" s="12">
        <f t="shared" si="0"/>
        <v>0.000625</v>
      </c>
      <c r="E17" s="9" t="s">
        <v>9</v>
      </c>
      <c r="F17" s="4"/>
      <c r="G17" s="4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2.75">
      <c r="A18" s="10" t="s">
        <v>29</v>
      </c>
      <c r="B18" s="13">
        <v>50000000</v>
      </c>
      <c r="C18" s="14">
        <v>0.002</v>
      </c>
      <c r="D18" s="12">
        <f t="shared" si="0"/>
        <v>0.0005</v>
      </c>
      <c r="E18" s="9" t="s">
        <v>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20" spans="1:121" ht="12.75">
      <c r="A20" s="5" t="s">
        <v>1</v>
      </c>
      <c r="B20" s="3">
        <v>0.25</v>
      </c>
      <c r="C20" s="3">
        <f>B20+0.25</f>
        <v>0.5</v>
      </c>
      <c r="D20" s="3">
        <f aca="true" t="shared" si="1" ref="D20:BO20">C20+0.25</f>
        <v>0.75</v>
      </c>
      <c r="E20" s="3">
        <f t="shared" si="1"/>
        <v>1</v>
      </c>
      <c r="F20" s="3">
        <f t="shared" si="1"/>
        <v>1.25</v>
      </c>
      <c r="G20" s="3">
        <f t="shared" si="1"/>
        <v>1.5</v>
      </c>
      <c r="H20" s="3">
        <f t="shared" si="1"/>
        <v>1.75</v>
      </c>
      <c r="I20" s="3">
        <f t="shared" si="1"/>
        <v>2</v>
      </c>
      <c r="J20" s="3">
        <f t="shared" si="1"/>
        <v>2.25</v>
      </c>
      <c r="K20" s="3">
        <f t="shared" si="1"/>
        <v>2.5</v>
      </c>
      <c r="L20" s="3">
        <f t="shared" si="1"/>
        <v>2.75</v>
      </c>
      <c r="M20" s="3">
        <f t="shared" si="1"/>
        <v>3</v>
      </c>
      <c r="N20" s="3">
        <f t="shared" si="1"/>
        <v>3.25</v>
      </c>
      <c r="O20" s="3">
        <f t="shared" si="1"/>
        <v>3.5</v>
      </c>
      <c r="P20" s="3">
        <f t="shared" si="1"/>
        <v>3.75</v>
      </c>
      <c r="Q20" s="3">
        <f t="shared" si="1"/>
        <v>4</v>
      </c>
      <c r="R20" s="3">
        <f t="shared" si="1"/>
        <v>4.25</v>
      </c>
      <c r="S20" s="3">
        <f t="shared" si="1"/>
        <v>4.5</v>
      </c>
      <c r="T20" s="3">
        <f t="shared" si="1"/>
        <v>4.75</v>
      </c>
      <c r="U20" s="3">
        <f t="shared" si="1"/>
        <v>5</v>
      </c>
      <c r="V20" s="3">
        <f t="shared" si="1"/>
        <v>5.25</v>
      </c>
      <c r="W20" s="3">
        <f t="shared" si="1"/>
        <v>5.5</v>
      </c>
      <c r="X20" s="3">
        <f t="shared" si="1"/>
        <v>5.75</v>
      </c>
      <c r="Y20" s="3">
        <f t="shared" si="1"/>
        <v>6</v>
      </c>
      <c r="Z20" s="3">
        <f t="shared" si="1"/>
        <v>6.25</v>
      </c>
      <c r="AA20" s="3">
        <f t="shared" si="1"/>
        <v>6.5</v>
      </c>
      <c r="AB20" s="3">
        <f t="shared" si="1"/>
        <v>6.75</v>
      </c>
      <c r="AC20" s="3">
        <f t="shared" si="1"/>
        <v>7</v>
      </c>
      <c r="AD20" s="3">
        <f t="shared" si="1"/>
        <v>7.25</v>
      </c>
      <c r="AE20" s="3">
        <f t="shared" si="1"/>
        <v>7.5</v>
      </c>
      <c r="AF20" s="3">
        <f t="shared" si="1"/>
        <v>7.75</v>
      </c>
      <c r="AG20" s="3">
        <f t="shared" si="1"/>
        <v>8</v>
      </c>
      <c r="AH20" s="3">
        <f t="shared" si="1"/>
        <v>8.25</v>
      </c>
      <c r="AI20" s="3">
        <f t="shared" si="1"/>
        <v>8.5</v>
      </c>
      <c r="AJ20" s="3">
        <f t="shared" si="1"/>
        <v>8.75</v>
      </c>
      <c r="AK20" s="3">
        <f t="shared" si="1"/>
        <v>9</v>
      </c>
      <c r="AL20" s="3">
        <f t="shared" si="1"/>
        <v>9.25</v>
      </c>
      <c r="AM20" s="3">
        <f t="shared" si="1"/>
        <v>9.5</v>
      </c>
      <c r="AN20" s="3">
        <f t="shared" si="1"/>
        <v>9.75</v>
      </c>
      <c r="AO20" s="3">
        <f t="shared" si="1"/>
        <v>10</v>
      </c>
      <c r="AP20" s="3">
        <f t="shared" si="1"/>
        <v>10.25</v>
      </c>
      <c r="AQ20" s="3">
        <f t="shared" si="1"/>
        <v>10.5</v>
      </c>
      <c r="AR20" s="3">
        <f t="shared" si="1"/>
        <v>10.75</v>
      </c>
      <c r="AS20" s="3">
        <f t="shared" si="1"/>
        <v>11</v>
      </c>
      <c r="AT20" s="3">
        <f t="shared" si="1"/>
        <v>11.25</v>
      </c>
      <c r="AU20" s="3">
        <f t="shared" si="1"/>
        <v>11.5</v>
      </c>
      <c r="AV20" s="3">
        <f t="shared" si="1"/>
        <v>11.75</v>
      </c>
      <c r="AW20" s="3">
        <f t="shared" si="1"/>
        <v>12</v>
      </c>
      <c r="AX20" s="3">
        <f t="shared" si="1"/>
        <v>12.25</v>
      </c>
      <c r="AY20" s="3">
        <f t="shared" si="1"/>
        <v>12.5</v>
      </c>
      <c r="AZ20" s="3">
        <f t="shared" si="1"/>
        <v>12.75</v>
      </c>
      <c r="BA20" s="3">
        <f t="shared" si="1"/>
        <v>13</v>
      </c>
      <c r="BB20" s="3">
        <f t="shared" si="1"/>
        <v>13.25</v>
      </c>
      <c r="BC20" s="3">
        <f t="shared" si="1"/>
        <v>13.5</v>
      </c>
      <c r="BD20" s="3">
        <f t="shared" si="1"/>
        <v>13.75</v>
      </c>
      <c r="BE20" s="3">
        <f t="shared" si="1"/>
        <v>14</v>
      </c>
      <c r="BF20" s="3">
        <f t="shared" si="1"/>
        <v>14.25</v>
      </c>
      <c r="BG20" s="3">
        <f t="shared" si="1"/>
        <v>14.5</v>
      </c>
      <c r="BH20" s="3">
        <f t="shared" si="1"/>
        <v>14.75</v>
      </c>
      <c r="BI20" s="3">
        <f t="shared" si="1"/>
        <v>15</v>
      </c>
      <c r="BJ20" s="3">
        <f t="shared" si="1"/>
        <v>15.25</v>
      </c>
      <c r="BK20" s="3">
        <f t="shared" si="1"/>
        <v>15.5</v>
      </c>
      <c r="BL20" s="3">
        <f t="shared" si="1"/>
        <v>15.75</v>
      </c>
      <c r="BM20" s="3">
        <f t="shared" si="1"/>
        <v>16</v>
      </c>
      <c r="BN20" s="3">
        <f t="shared" si="1"/>
        <v>16.25</v>
      </c>
      <c r="BO20" s="3">
        <f t="shared" si="1"/>
        <v>16.5</v>
      </c>
      <c r="BP20" s="3">
        <f aca="true" t="shared" si="2" ref="BP20:DQ20">BO20+0.25</f>
        <v>16.75</v>
      </c>
      <c r="BQ20" s="3">
        <f t="shared" si="2"/>
        <v>17</v>
      </c>
      <c r="BR20" s="3">
        <f t="shared" si="2"/>
        <v>17.25</v>
      </c>
      <c r="BS20" s="3">
        <f t="shared" si="2"/>
        <v>17.5</v>
      </c>
      <c r="BT20" s="3">
        <f t="shared" si="2"/>
        <v>17.75</v>
      </c>
      <c r="BU20" s="3">
        <f t="shared" si="2"/>
        <v>18</v>
      </c>
      <c r="BV20" s="3">
        <f t="shared" si="2"/>
        <v>18.25</v>
      </c>
      <c r="BW20" s="3">
        <f t="shared" si="2"/>
        <v>18.5</v>
      </c>
      <c r="BX20" s="3">
        <f t="shared" si="2"/>
        <v>18.75</v>
      </c>
      <c r="BY20" s="3">
        <f t="shared" si="2"/>
        <v>19</v>
      </c>
      <c r="BZ20" s="3">
        <f t="shared" si="2"/>
        <v>19.25</v>
      </c>
      <c r="CA20" s="3">
        <f t="shared" si="2"/>
        <v>19.5</v>
      </c>
      <c r="CB20" s="3">
        <f t="shared" si="2"/>
        <v>19.75</v>
      </c>
      <c r="CC20" s="3">
        <f t="shared" si="2"/>
        <v>20</v>
      </c>
      <c r="CD20" s="3">
        <f t="shared" si="2"/>
        <v>20.25</v>
      </c>
      <c r="CE20" s="3">
        <f t="shared" si="2"/>
        <v>20.5</v>
      </c>
      <c r="CF20" s="3">
        <f t="shared" si="2"/>
        <v>20.75</v>
      </c>
      <c r="CG20" s="3">
        <f t="shared" si="2"/>
        <v>21</v>
      </c>
      <c r="CH20" s="3">
        <f t="shared" si="2"/>
        <v>21.25</v>
      </c>
      <c r="CI20" s="3">
        <f t="shared" si="2"/>
        <v>21.5</v>
      </c>
      <c r="CJ20" s="3">
        <f t="shared" si="2"/>
        <v>21.75</v>
      </c>
      <c r="CK20" s="3">
        <f t="shared" si="2"/>
        <v>22</v>
      </c>
      <c r="CL20" s="3">
        <f t="shared" si="2"/>
        <v>22.25</v>
      </c>
      <c r="CM20" s="3">
        <f t="shared" si="2"/>
        <v>22.5</v>
      </c>
      <c r="CN20" s="3">
        <f t="shared" si="2"/>
        <v>22.75</v>
      </c>
      <c r="CO20" s="3">
        <f t="shared" si="2"/>
        <v>23</v>
      </c>
      <c r="CP20" s="3">
        <f t="shared" si="2"/>
        <v>23.25</v>
      </c>
      <c r="CQ20" s="3">
        <f t="shared" si="2"/>
        <v>23.5</v>
      </c>
      <c r="CR20" s="3">
        <f t="shared" si="2"/>
        <v>23.75</v>
      </c>
      <c r="CS20" s="3">
        <f t="shared" si="2"/>
        <v>24</v>
      </c>
      <c r="CT20" s="3">
        <f t="shared" si="2"/>
        <v>24.25</v>
      </c>
      <c r="CU20" s="3">
        <f t="shared" si="2"/>
        <v>24.5</v>
      </c>
      <c r="CV20" s="3">
        <f t="shared" si="2"/>
        <v>24.75</v>
      </c>
      <c r="CW20" s="3">
        <f t="shared" si="2"/>
        <v>25</v>
      </c>
      <c r="CX20" s="3">
        <f t="shared" si="2"/>
        <v>25.25</v>
      </c>
      <c r="CY20" s="3">
        <f t="shared" si="2"/>
        <v>25.5</v>
      </c>
      <c r="CZ20" s="3">
        <f t="shared" si="2"/>
        <v>25.75</v>
      </c>
      <c r="DA20" s="3">
        <f t="shared" si="2"/>
        <v>26</v>
      </c>
      <c r="DB20" s="3">
        <f t="shared" si="2"/>
        <v>26.25</v>
      </c>
      <c r="DC20" s="3">
        <f t="shared" si="2"/>
        <v>26.5</v>
      </c>
      <c r="DD20" s="3">
        <f t="shared" si="2"/>
        <v>26.75</v>
      </c>
      <c r="DE20" s="3">
        <f t="shared" si="2"/>
        <v>27</v>
      </c>
      <c r="DF20" s="3">
        <f t="shared" si="2"/>
        <v>27.25</v>
      </c>
      <c r="DG20" s="3">
        <f t="shared" si="2"/>
        <v>27.5</v>
      </c>
      <c r="DH20" s="3">
        <f t="shared" si="2"/>
        <v>27.75</v>
      </c>
      <c r="DI20" s="3">
        <f t="shared" si="2"/>
        <v>28</v>
      </c>
      <c r="DJ20" s="3">
        <f t="shared" si="2"/>
        <v>28.25</v>
      </c>
      <c r="DK20" s="3">
        <f t="shared" si="2"/>
        <v>28.5</v>
      </c>
      <c r="DL20" s="3">
        <f t="shared" si="2"/>
        <v>28.75</v>
      </c>
      <c r="DM20" s="3">
        <f t="shared" si="2"/>
        <v>29</v>
      </c>
      <c r="DN20" s="3">
        <f t="shared" si="2"/>
        <v>29.25</v>
      </c>
      <c r="DO20" s="3">
        <f t="shared" si="2"/>
        <v>29.5</v>
      </c>
      <c r="DP20" s="3">
        <f t="shared" si="2"/>
        <v>29.75</v>
      </c>
      <c r="DQ20" s="3">
        <f t="shared" si="2"/>
        <v>30</v>
      </c>
    </row>
    <row r="22" spans="1:121" ht="12.75">
      <c r="A22" s="10" t="s">
        <v>2</v>
      </c>
      <c r="B22" s="4">
        <v>1000000</v>
      </c>
      <c r="C22" s="4">
        <f>B27</f>
        <v>1022015.0185508184</v>
      </c>
      <c r="D22" s="4">
        <f aca="true" t="shared" si="3" ref="D22:BO22">C27</f>
        <v>1044527.0815913647</v>
      </c>
      <c r="E22" s="4">
        <f t="shared" si="3"/>
        <v>1067547.4111528262</v>
      </c>
      <c r="F22" s="4">
        <f t="shared" si="3"/>
        <v>1091087.4826320072</v>
      </c>
      <c r="G22" s="4">
        <f t="shared" si="3"/>
        <v>1115159.0305116973</v>
      </c>
      <c r="H22" s="4">
        <f t="shared" si="3"/>
        <v>1139774.0542101879</v>
      </c>
      <c r="I22" s="4">
        <f t="shared" si="3"/>
        <v>1164944.82406286</v>
      </c>
      <c r="J22" s="4">
        <f t="shared" si="3"/>
        <v>1190683.8874388193</v>
      </c>
      <c r="K22" s="4">
        <f t="shared" si="3"/>
        <v>1217004.0749956297</v>
      </c>
      <c r="L22" s="4">
        <f t="shared" si="3"/>
        <v>1243918.507075265</v>
      </c>
      <c r="M22" s="4">
        <f t="shared" si="3"/>
        <v>1271440.6002444634</v>
      </c>
      <c r="N22" s="4">
        <f t="shared" si="3"/>
        <v>1299584.0739827466</v>
      </c>
      <c r="O22" s="4">
        <f t="shared" si="3"/>
        <v>1328362.9575214402</v>
      </c>
      <c r="P22" s="4">
        <f t="shared" si="3"/>
        <v>1357791.5968371006</v>
      </c>
      <c r="Q22" s="4">
        <f t="shared" si="3"/>
        <v>1387884.6618028355</v>
      </c>
      <c r="R22" s="4">
        <f t="shared" si="3"/>
        <v>1418657.1535010855</v>
      </c>
      <c r="S22" s="4">
        <f t="shared" si="3"/>
        <v>1450124.4117015074</v>
      </c>
      <c r="T22" s="4">
        <f t="shared" si="3"/>
        <v>1482302.1225076928</v>
      </c>
      <c r="U22" s="4">
        <f t="shared" si="3"/>
        <v>1515206.3261765277</v>
      </c>
      <c r="V22" s="4">
        <f t="shared" si="3"/>
        <v>1548853.4251140957</v>
      </c>
      <c r="W22" s="4">
        <f t="shared" si="3"/>
        <v>1583260.192052108</v>
      </c>
      <c r="X22" s="4">
        <f t="shared" si="3"/>
        <v>1618443.778408937</v>
      </c>
      <c r="Y22" s="4">
        <f t="shared" si="3"/>
        <v>1654421.7228394214</v>
      </c>
      <c r="Z22" s="4">
        <f t="shared" si="3"/>
        <v>1691211.9599777055</v>
      </c>
      <c r="AA22" s="4">
        <f t="shared" si="3"/>
        <v>1728832.8293774682</v>
      </c>
      <c r="AB22" s="4">
        <f t="shared" si="3"/>
        <v>1767303.084654002</v>
      </c>
      <c r="AC22" s="4">
        <f t="shared" si="3"/>
        <v>1806641.9028326964</v>
      </c>
      <c r="AD22" s="4">
        <f t="shared" si="3"/>
        <v>1846868.8939085878</v>
      </c>
      <c r="AE22" s="4">
        <f t="shared" si="3"/>
        <v>1888004.1106217385</v>
      </c>
      <c r="AF22" s="4">
        <f t="shared" si="3"/>
        <v>1930068.0584533224</v>
      </c>
      <c r="AG22" s="4">
        <f t="shared" si="3"/>
        <v>1973081.7058473944</v>
      </c>
      <c r="AH22" s="4">
        <f t="shared" si="3"/>
        <v>2017074.2421576846</v>
      </c>
      <c r="AI22" s="4">
        <f t="shared" si="3"/>
        <v>2062076.9157821129</v>
      </c>
      <c r="AJ22" s="4">
        <f t="shared" si="3"/>
        <v>2108112.921050422</v>
      </c>
      <c r="AK22" s="4">
        <f t="shared" si="3"/>
        <v>2155205.9848703765</v>
      </c>
      <c r="AL22" s="4">
        <f t="shared" si="3"/>
        <v>2203380.3789565857</v>
      </c>
      <c r="AM22" s="4">
        <f t="shared" si="3"/>
        <v>2252660.9323401186</v>
      </c>
      <c r="AN22" s="4">
        <f t="shared" si="3"/>
        <v>2303073.04416536</v>
      </c>
      <c r="AO22" s="4">
        <f t="shared" si="3"/>
        <v>2354642.696780702</v>
      </c>
      <c r="AP22" s="4">
        <f t="shared" si="3"/>
        <v>2407396.4691298213</v>
      </c>
      <c r="AQ22" s="4">
        <f t="shared" si="3"/>
        <v>2461361.550450433</v>
      </c>
      <c r="AR22" s="4">
        <f t="shared" si="3"/>
        <v>2516565.7542876</v>
      </c>
      <c r="AS22" s="4">
        <f t="shared" si="3"/>
        <v>2573037.5328288004</v>
      </c>
      <c r="AT22" s="4">
        <f t="shared" si="3"/>
        <v>2630805.9915681565</v>
      </c>
      <c r="AU22" s="4">
        <f t="shared" si="3"/>
        <v>2689900.9043073747</v>
      </c>
      <c r="AV22" s="4">
        <f t="shared" si="3"/>
        <v>2750352.728501131</v>
      </c>
      <c r="AW22" s="4">
        <f t="shared" si="3"/>
        <v>2812192.62095481</v>
      </c>
      <c r="AX22" s="4">
        <f t="shared" si="3"/>
        <v>2875452.4538826905</v>
      </c>
      <c r="AY22" s="4">
        <f t="shared" si="3"/>
        <v>2940164.8313348484</v>
      </c>
      <c r="AZ22" s="4">
        <f t="shared" si="3"/>
        <v>3006363.1060012504</v>
      </c>
      <c r="BA22" s="4">
        <f t="shared" si="3"/>
        <v>3074081.3964016954</v>
      </c>
      <c r="BB22" s="4">
        <f t="shared" si="3"/>
        <v>3143354.604470461</v>
      </c>
      <c r="BC22" s="4">
        <f t="shared" si="3"/>
        <v>3214218.433544725</v>
      </c>
      <c r="BD22" s="4">
        <f t="shared" si="3"/>
        <v>3286709.4067660267</v>
      </c>
      <c r="BE22" s="4">
        <f t="shared" si="3"/>
        <v>3360864.885904253</v>
      </c>
      <c r="BF22" s="4">
        <f t="shared" si="3"/>
        <v>3436723.0906138574</v>
      </c>
      <c r="BG22" s="4">
        <f t="shared" si="3"/>
        <v>3514323.1181322266</v>
      </c>
      <c r="BH22" s="4">
        <f t="shared" si="3"/>
        <v>3593704.9634303567</v>
      </c>
      <c r="BI22" s="4">
        <f t="shared" si="3"/>
        <v>3674909.539826216</v>
      </c>
      <c r="BJ22" s="4">
        <f t="shared" si="3"/>
        <v>3757978.700071428</v>
      </c>
      <c r="BK22" s="4">
        <f t="shared" si="3"/>
        <v>3842955.257922133</v>
      </c>
      <c r="BL22" s="4">
        <f t="shared" si="3"/>
        <v>3929883.0102051515</v>
      </c>
      <c r="BM22" s="4">
        <f t="shared" si="3"/>
        <v>4018816.0020110435</v>
      </c>
      <c r="BN22" s="4">
        <f t="shared" si="3"/>
        <v>4109825.1882099523</v>
      </c>
      <c r="BO22" s="4">
        <f t="shared" si="3"/>
        <v>4202959.038813626</v>
      </c>
      <c r="BP22" s="4">
        <f aca="true" t="shared" si="4" ref="BP22:DQ22">BO27</f>
        <v>4298267.155395504</v>
      </c>
      <c r="BQ22" s="4">
        <f t="shared" si="4"/>
        <v>4395800.297507706</v>
      </c>
      <c r="BR22" s="4">
        <f t="shared" si="4"/>
        <v>4495610.409714748</v>
      </c>
      <c r="BS22" s="4">
        <f t="shared" si="4"/>
        <v>4597750.64925837</v>
      </c>
      <c r="BT22" s="4">
        <f t="shared" si="4"/>
        <v>4702275.414368215</v>
      </c>
      <c r="BU22" s="4">
        <f t="shared" si="4"/>
        <v>4809240.373233446</v>
      </c>
      <c r="BV22" s="4">
        <f t="shared" si="4"/>
        <v>4918702.493650713</v>
      </c>
      <c r="BW22" s="4">
        <f t="shared" si="4"/>
        <v>5030720.07336428</v>
      </c>
      <c r="BX22" s="4">
        <f t="shared" si="4"/>
        <v>5145352.77111445</v>
      </c>
      <c r="BY22" s="4">
        <f t="shared" si="4"/>
        <v>5262661.638410842</v>
      </c>
      <c r="BZ22" s="4">
        <f t="shared" si="4"/>
        <v>5382709.152047431</v>
      </c>
      <c r="CA22" s="4">
        <f t="shared" si="4"/>
        <v>5505559.247376672</v>
      </c>
      <c r="CB22" s="4">
        <f t="shared" si="4"/>
        <v>5631277.352360426</v>
      </c>
      <c r="CC22" s="4">
        <f t="shared" si="4"/>
        <v>5759930.422415836</v>
      </c>
      <c r="CD22" s="4">
        <f t="shared" si="4"/>
        <v>5891586.97607468</v>
      </c>
      <c r="CE22" s="4">
        <f t="shared" si="4"/>
        <v>6026321.338334317</v>
      </c>
      <c r="CF22" s="4">
        <f t="shared" si="4"/>
        <v>6164218.403548987</v>
      </c>
      <c r="CG22" s="4">
        <f t="shared" si="4"/>
        <v>6305352.411799793</v>
      </c>
      <c r="CH22" s="4">
        <f t="shared" si="4"/>
        <v>6449799.345851148</v>
      </c>
      <c r="CI22" s="4">
        <f t="shared" si="4"/>
        <v>6597636.972057851</v>
      </c>
      <c r="CJ22" s="4">
        <f t="shared" si="4"/>
        <v>6748944.88223241</v>
      </c>
      <c r="CK22" s="4">
        <f t="shared" si="4"/>
        <v>6903804.536495137</v>
      </c>
      <c r="CL22" s="4">
        <f t="shared" si="4"/>
        <v>7062299.307130095</v>
      </c>
      <c r="CM22" s="4">
        <f t="shared" si="4"/>
        <v>7224514.523470495</v>
      </c>
      <c r="CN22" s="4">
        <f t="shared" si="4"/>
        <v>7390537.517837724</v>
      </c>
      <c r="CO22" s="4">
        <f t="shared" si="4"/>
        <v>7560457.672558721</v>
      </c>
      <c r="CP22" s="4">
        <f t="shared" si="4"/>
        <v>7734366.468087028</v>
      </c>
      <c r="CQ22" s="4">
        <f t="shared" si="4"/>
        <v>7912357.532253409</v>
      </c>
      <c r="CR22" s="4">
        <f t="shared" si="4"/>
        <v>8094526.690672565</v>
      </c>
      <c r="CS22" s="4">
        <f t="shared" si="4"/>
        <v>8280972.018333076</v>
      </c>
      <c r="CT22" s="4">
        <f t="shared" si="4"/>
        <v>8471793.892398335</v>
      </c>
      <c r="CU22" s="4">
        <f t="shared" si="4"/>
        <v>8667095.046246937</v>
      </c>
      <c r="CV22" s="4">
        <f t="shared" si="4"/>
        <v>8866980.624781558</v>
      </c>
      <c r="CW22" s="4">
        <f t="shared" si="4"/>
        <v>9071558.241036162</v>
      </c>
      <c r="CX22" s="4">
        <f t="shared" si="4"/>
        <v>9280938.03411196</v>
      </c>
      <c r="CY22" s="4">
        <f t="shared" si="4"/>
        <v>9495232.728473363</v>
      </c>
      <c r="CZ22" s="4">
        <f t="shared" si="4"/>
        <v>9714557.694635797</v>
      </c>
      <c r="DA22" s="4">
        <f t="shared" si="4"/>
        <v>9939031.0112781</v>
      </c>
      <c r="DB22" s="4">
        <f t="shared" si="4"/>
        <v>10168795.866027277</v>
      </c>
      <c r="DC22" s="4">
        <f t="shared" si="4"/>
        <v>10403983.546379898</v>
      </c>
      <c r="DD22" s="4">
        <f t="shared" si="4"/>
        <v>10644722.039871557</v>
      </c>
      <c r="DE22" s="4">
        <f t="shared" si="4"/>
        <v>10891142.354752595</v>
      </c>
      <c r="DF22" s="4">
        <f t="shared" si="4"/>
        <v>11143378.591281895</v>
      </c>
      <c r="DG22" s="4">
        <f t="shared" si="4"/>
        <v>11401568.014703337</v>
      </c>
      <c r="DH22" s="4">
        <f t="shared" si="4"/>
        <v>11665851.129944606</v>
      </c>
      <c r="DI22" s="4">
        <f t="shared" si="4"/>
        <v>11936371.758079015</v>
      </c>
      <c r="DJ22" s="4">
        <f t="shared" si="4"/>
        <v>12213277.114591958</v>
      </c>
      <c r="DK22" s="4">
        <f t="shared" si="4"/>
        <v>12496717.889494581</v>
      </c>
      <c r="DL22" s="4">
        <f t="shared" si="4"/>
        <v>12786848.329328248</v>
      </c>
      <c r="DM22" s="4">
        <f t="shared" si="4"/>
        <v>13083826.32110447</v>
      </c>
      <c r="DN22" s="4">
        <f t="shared" si="4"/>
        <v>13387813.478225939</v>
      </c>
      <c r="DO22" s="4">
        <f t="shared" si="4"/>
        <v>13698975.228435444</v>
      </c>
      <c r="DP22" s="4">
        <f t="shared" si="4"/>
        <v>14017480.903840516</v>
      </c>
      <c r="DQ22" s="4">
        <f t="shared" si="4"/>
        <v>14343503.83306282</v>
      </c>
    </row>
    <row r="23" spans="1:121" ht="12.75">
      <c r="A23" s="10" t="s">
        <v>3</v>
      </c>
      <c r="B23" s="4">
        <f aca="true" t="shared" si="5" ref="B23:BM23">B22*($C$6)</f>
        <v>24113.68908444511</v>
      </c>
      <c r="C23" s="4">
        <f t="shared" si="5"/>
        <v>24644.55239696784</v>
      </c>
      <c r="D23" s="4">
        <f t="shared" si="5"/>
        <v>25187.401285777</v>
      </c>
      <c r="E23" s="4">
        <f t="shared" si="5"/>
        <v>25742.50635544354</v>
      </c>
      <c r="F23" s="4">
        <f t="shared" si="5"/>
        <v>26310.14432011813</v>
      </c>
      <c r="G23" s="4">
        <f t="shared" si="5"/>
        <v>26890.59814147031</v>
      </c>
      <c r="H23" s="4">
        <f t="shared" si="5"/>
        <v>27484.157169741957</v>
      </c>
      <c r="I23" s="4">
        <f t="shared" si="5"/>
        <v>28091.11728798542</v>
      </c>
      <c r="J23" s="4">
        <f t="shared" si="5"/>
        <v>28711.78105955813</v>
      </c>
      <c r="K23" s="4">
        <f t="shared" si="5"/>
        <v>29346.457878947334</v>
      </c>
      <c r="L23" s="4">
        <f t="shared" si="5"/>
        <v>29995.46412600008</v>
      </c>
      <c r="M23" s="4">
        <f t="shared" si="5"/>
        <v>30659.123323635256</v>
      </c>
      <c r="N23" s="4">
        <f t="shared" si="5"/>
        <v>31337.766299116465</v>
      </c>
      <c r="O23" s="4">
        <f t="shared" si="5"/>
        <v>32031.73134896598</v>
      </c>
      <c r="P23" s="4">
        <f t="shared" si="5"/>
        <v>32741.36440760209</v>
      </c>
      <c r="Q23" s="4">
        <f t="shared" si="5"/>
        <v>33467.01921978383</v>
      </c>
      <c r="R23" s="4">
        <f t="shared" si="5"/>
        <v>34209.0575169491</v>
      </c>
      <c r="S23" s="4">
        <f t="shared" si="5"/>
        <v>34967.84919753403</v>
      </c>
      <c r="T23" s="4">
        <f t="shared" si="5"/>
        <v>35743.77251136357</v>
      </c>
      <c r="U23" s="4">
        <f t="shared" si="5"/>
        <v>36537.21424820511</v>
      </c>
      <c r="V23" s="4">
        <f t="shared" si="5"/>
        <v>37348.56993057919</v>
      </c>
      <c r="W23" s="4">
        <f t="shared" si="5"/>
        <v>38178.24401092339</v>
      </c>
      <c r="X23" s="4">
        <f t="shared" si="5"/>
        <v>39026.65007320768</v>
      </c>
      <c r="Y23" s="4">
        <f t="shared" si="5"/>
        <v>39894.21103910183</v>
      </c>
      <c r="Z23" s="4">
        <f t="shared" si="5"/>
        <v>40781.35937879742</v>
      </c>
      <c r="AA23" s="4">
        <f t="shared" si="5"/>
        <v>41688.537326589816</v>
      </c>
      <c r="AB23" s="4">
        <f t="shared" si="5"/>
        <v>42616.19710132738</v>
      </c>
      <c r="AC23" s="4">
        <f t="shared" si="5"/>
        <v>43564.801131837936</v>
      </c>
      <c r="AD23" s="4">
        <f t="shared" si="5"/>
        <v>44534.82228744473</v>
      </c>
      <c r="AE23" s="4">
        <f t="shared" si="5"/>
        <v>45526.74411368692</v>
      </c>
      <c r="AF23" s="4">
        <f t="shared" si="5"/>
        <v>46541.06107336205</v>
      </c>
      <c r="AG23" s="4">
        <f t="shared" si="5"/>
        <v>47578.27879301066</v>
      </c>
      <c r="AH23" s="4">
        <f t="shared" si="5"/>
        <v>48639.10113563316</v>
      </c>
      <c r="AI23" s="4">
        <f t="shared" si="5"/>
        <v>49724.28161538138</v>
      </c>
      <c r="AJ23" s="4">
        <f t="shared" si="5"/>
        <v>50834.379533111256</v>
      </c>
      <c r="AK23" s="4">
        <f t="shared" si="5"/>
        <v>51969.96703209957</v>
      </c>
      <c r="AL23" s="4">
        <f t="shared" si="5"/>
        <v>53131.629392925955</v>
      </c>
      <c r="AM23" s="4">
        <f t="shared" si="5"/>
        <v>54319.96533512587</v>
      </c>
      <c r="AN23" s="4">
        <f t="shared" si="5"/>
        <v>55535.58732577001</v>
      </c>
      <c r="AO23" s="4">
        <f t="shared" si="5"/>
        <v>56779.12189512922</v>
      </c>
      <c r="AP23" s="4">
        <f t="shared" si="5"/>
        <v>58051.209959587475</v>
      </c>
      <c r="AQ23" s="4">
        <f t="shared" si="5"/>
        <v>59352.507151969505</v>
      </c>
      <c r="AR23" s="4">
        <f t="shared" si="5"/>
        <v>60683.68415945328</v>
      </c>
      <c r="AS23" s="4">
        <f t="shared" si="5"/>
        <v>62045.42706924142</v>
      </c>
      <c r="AT23" s="4">
        <f t="shared" si="5"/>
        <v>63438.43772216985</v>
      </c>
      <c r="AU23" s="4">
        <f t="shared" si="5"/>
        <v>64863.434074435776</v>
      </c>
      <c r="AV23" s="4">
        <f t="shared" si="5"/>
        <v>66321.15056763154</v>
      </c>
      <c r="AW23" s="4">
        <f t="shared" si="5"/>
        <v>67812.3385072751</v>
      </c>
      <c r="AX23" s="4">
        <f t="shared" si="5"/>
        <v>69337.76645003194</v>
      </c>
      <c r="AY23" s="4">
        <f t="shared" si="5"/>
        <v>70898.22059982854</v>
      </c>
      <c r="AZ23" s="4">
        <f t="shared" si="5"/>
        <v>72494.50521306085</v>
      </c>
      <c r="BA23" s="4">
        <f t="shared" si="5"/>
        <v>74127.44301310735</v>
      </c>
      <c r="BB23" s="4">
        <f t="shared" si="5"/>
        <v>75797.87561435964</v>
      </c>
      <c r="BC23" s="4">
        <f t="shared" si="5"/>
        <v>77506.6639559897</v>
      </c>
      <c r="BD23" s="4">
        <f t="shared" si="5"/>
        <v>79254.688745677</v>
      </c>
      <c r="BE23" s="4">
        <f t="shared" si="5"/>
        <v>81042.85091352425</v>
      </c>
      <c r="BF23" s="4">
        <f t="shared" si="5"/>
        <v>82872.07207639584</v>
      </c>
      <c r="BG23" s="4">
        <f t="shared" si="5"/>
        <v>84743.29501291818</v>
      </c>
      <c r="BH23" s="4">
        <f t="shared" si="5"/>
        <v>86657.48414938682</v>
      </c>
      <c r="BI23" s="4">
        <f t="shared" si="5"/>
        <v>88615.62605683063</v>
      </c>
      <c r="BJ23" s="4">
        <f t="shared" si="5"/>
        <v>90618.72995948962</v>
      </c>
      <c r="BK23" s="4">
        <f t="shared" si="5"/>
        <v>92667.82825496788</v>
      </c>
      <c r="BL23" s="4">
        <f t="shared" si="5"/>
        <v>94763.97704633026</v>
      </c>
      <c r="BM23" s="4">
        <f t="shared" si="5"/>
        <v>96908.47956008704</v>
      </c>
      <c r="BN23" s="4">
        <f aca="true" t="shared" si="6" ref="BN23:DQ23">BN22*($C$6)</f>
        <v>99103.04677991591</v>
      </c>
      <c r="BO23" s="4">
        <f t="shared" si="6"/>
        <v>101348.84749661006</v>
      </c>
      <c r="BP23" s="4">
        <f t="shared" si="6"/>
        <v>103647.07778708951</v>
      </c>
      <c r="BQ23" s="4">
        <f t="shared" si="6"/>
        <v>105998.96165141214</v>
      </c>
      <c r="BR23" s="4">
        <f t="shared" si="6"/>
        <v>108405.75166465633</v>
      </c>
      <c r="BS23" s="4">
        <f t="shared" si="6"/>
        <v>110868.72964402197</v>
      </c>
      <c r="BT23" s="4">
        <f t="shared" si="6"/>
        <v>113389.20733150544</v>
      </c>
      <c r="BU23" s="4">
        <f t="shared" si="6"/>
        <v>115968.52709251207</v>
      </c>
      <c r="BV23" s="4">
        <f t="shared" si="6"/>
        <v>118608.06263077815</v>
      </c>
      <c r="BW23" s="4">
        <f t="shared" si="6"/>
        <v>121309.21971998316</v>
      </c>
      <c r="BX23" s="4">
        <f t="shared" si="6"/>
        <v>124073.43695244192</v>
      </c>
      <c r="BY23" s="4">
        <f t="shared" si="6"/>
        <v>126902.18650527555</v>
      </c>
      <c r="BZ23" s="4">
        <f t="shared" si="6"/>
        <v>129796.97492446894</v>
      </c>
      <c r="CA23" s="4">
        <f t="shared" si="6"/>
        <v>132759.3439272327</v>
      </c>
      <c r="CB23" s="4">
        <f t="shared" si="6"/>
        <v>135790.8712230966</v>
      </c>
      <c r="CC23" s="4">
        <f t="shared" si="6"/>
        <v>138893.17135417205</v>
      </c>
      <c r="CD23" s="4">
        <f t="shared" si="6"/>
        <v>142067.89655503098</v>
      </c>
      <c r="CE23" s="4">
        <f t="shared" si="6"/>
        <v>145316.83907555087</v>
      </c>
      <c r="CF23" s="4">
        <f t="shared" si="6"/>
        <v>148642.04603179486</v>
      </c>
      <c r="CG23" s="4">
        <f t="shared" si="6"/>
        <v>152045.30762599633</v>
      </c>
      <c r="CH23" s="4">
        <f t="shared" si="6"/>
        <v>155528.45608291205</v>
      </c>
      <c r="CI23" s="4">
        <f t="shared" si="6"/>
        <v>159093.3666362429</v>
      </c>
      <c r="CJ23" s="4">
        <f t="shared" si="6"/>
        <v>162741.95853820935</v>
      </c>
      <c r="CK23" s="4">
        <f t="shared" si="6"/>
        <v>166476.19609282544</v>
      </c>
      <c r="CL23" s="4">
        <f t="shared" si="6"/>
        <v>170298.08971342724</v>
      </c>
      <c r="CM23" s="4">
        <f t="shared" si="6"/>
        <v>174209.69700502564</v>
      </c>
      <c r="CN23" s="4">
        <f t="shared" si="6"/>
        <v>178213.1238720656</v>
      </c>
      <c r="CO23" s="4">
        <f t="shared" si="6"/>
        <v>182310.52565218852</v>
      </c>
      <c r="CP23" s="4">
        <f t="shared" si="6"/>
        <v>186504.10827660846</v>
      </c>
      <c r="CQ23" s="4">
        <f t="shared" si="6"/>
        <v>190796.12945772609</v>
      </c>
      <c r="CR23" s="4">
        <f t="shared" si="6"/>
        <v>195188.89990462066</v>
      </c>
      <c r="CS23" s="4">
        <f t="shared" si="6"/>
        <v>199684.7845670737</v>
      </c>
      <c r="CT23" s="4">
        <f t="shared" si="6"/>
        <v>204286.2039087945</v>
      </c>
      <c r="CU23" s="4">
        <f t="shared" si="6"/>
        <v>208995.63521053304</v>
      </c>
      <c r="CV23" s="4">
        <f t="shared" si="6"/>
        <v>213815.61390378134</v>
      </c>
      <c r="CW23" s="4">
        <f t="shared" si="6"/>
        <v>218748.7349357818</v>
      </c>
      <c r="CX23" s="4">
        <f t="shared" si="6"/>
        <v>223797.65416657703</v>
      </c>
      <c r="CY23" s="4">
        <f t="shared" si="6"/>
        <v>228965.0897988541</v>
      </c>
      <c r="CZ23" s="4">
        <f t="shared" si="6"/>
        <v>234253.8238413515</v>
      </c>
      <c r="DA23" s="4">
        <f t="shared" si="6"/>
        <v>239666.7036066182</v>
      </c>
      <c r="DB23" s="4">
        <f t="shared" si="6"/>
        <v>245207.18187657252</v>
      </c>
      <c r="DC23" s="4">
        <f t="shared" si="6"/>
        <v>250878.42447708748</v>
      </c>
      <c r="DD23" s="4">
        <f t="shared" si="6"/>
        <v>256683.51765980307</v>
      </c>
      <c r="DE23" s="4">
        <f t="shared" si="6"/>
        <v>262625.6205169355</v>
      </c>
      <c r="DF23" s="4">
        <f t="shared" si="6"/>
        <v>268707.9667004336</v>
      </c>
      <c r="DG23" s="4">
        <f t="shared" si="6"/>
        <v>274933.8661817104</v>
      </c>
      <c r="DH23" s="4">
        <f t="shared" si="6"/>
        <v>281306.7070529069</v>
      </c>
      <c r="DI23" s="4">
        <f t="shared" si="6"/>
        <v>287829.9573706688</v>
      </c>
      <c r="DJ23" s="4">
        <f t="shared" si="6"/>
        <v>294507.1670434394</v>
      </c>
      <c r="DK23" s="4">
        <f t="shared" si="6"/>
        <v>301341.96976329543</v>
      </c>
      <c r="DL23" s="4">
        <f t="shared" si="6"/>
        <v>308338.0849833778</v>
      </c>
      <c r="DM23" s="4">
        <f t="shared" si="6"/>
        <v>315499.3199419925</v>
      </c>
      <c r="DN23" s="4">
        <f t="shared" si="6"/>
        <v>322829.57173448394</v>
      </c>
      <c r="DO23" s="4">
        <f t="shared" si="6"/>
        <v>330332.82943400776</v>
      </c>
      <c r="DP23" s="4">
        <f t="shared" si="6"/>
        <v>338013.17626235686</v>
      </c>
      <c r="DQ23" s="4">
        <f t="shared" si="6"/>
        <v>345874.79181202356</v>
      </c>
    </row>
    <row r="24" spans="1:121" ht="12.75">
      <c r="A24" s="10" t="s">
        <v>4</v>
      </c>
      <c r="B24" s="4">
        <f aca="true" t="shared" si="7" ref="B24:BM24">SUM(B22:B23)</f>
        <v>1024113.6890844451</v>
      </c>
      <c r="C24" s="4">
        <f t="shared" si="7"/>
        <v>1046659.5709477863</v>
      </c>
      <c r="D24" s="4">
        <f t="shared" si="7"/>
        <v>1069714.4828771418</v>
      </c>
      <c r="E24" s="4">
        <f t="shared" si="7"/>
        <v>1093289.9175082697</v>
      </c>
      <c r="F24" s="4">
        <f t="shared" si="7"/>
        <v>1117397.6269521255</v>
      </c>
      <c r="G24" s="4">
        <f t="shared" si="7"/>
        <v>1142049.6286531675</v>
      </c>
      <c r="H24" s="4">
        <f t="shared" si="7"/>
        <v>1167258.21137993</v>
      </c>
      <c r="I24" s="4">
        <f t="shared" si="7"/>
        <v>1193035.9413508456</v>
      </c>
      <c r="J24" s="4">
        <f t="shared" si="7"/>
        <v>1219395.6684983773</v>
      </c>
      <c r="K24" s="4">
        <f t="shared" si="7"/>
        <v>1246350.532874577</v>
      </c>
      <c r="L24" s="4">
        <f t="shared" si="7"/>
        <v>1273913.9712012652</v>
      </c>
      <c r="M24" s="4">
        <f t="shared" si="7"/>
        <v>1302099.7235680986</v>
      </c>
      <c r="N24" s="4">
        <f t="shared" si="7"/>
        <v>1330921.840281863</v>
      </c>
      <c r="O24" s="4">
        <f t="shared" si="7"/>
        <v>1360394.6888704062</v>
      </c>
      <c r="P24" s="4">
        <f t="shared" si="7"/>
        <v>1390532.9612447026</v>
      </c>
      <c r="Q24" s="4">
        <f t="shared" si="7"/>
        <v>1421351.6810226194</v>
      </c>
      <c r="R24" s="4">
        <f t="shared" si="7"/>
        <v>1452866.2110180345</v>
      </c>
      <c r="S24" s="4">
        <f t="shared" si="7"/>
        <v>1485092.2608990413</v>
      </c>
      <c r="T24" s="4">
        <f t="shared" si="7"/>
        <v>1518045.8950190563</v>
      </c>
      <c r="U24" s="4">
        <f t="shared" si="7"/>
        <v>1551743.5404247327</v>
      </c>
      <c r="V24" s="4">
        <f t="shared" si="7"/>
        <v>1586201.995044675</v>
      </c>
      <c r="W24" s="4">
        <f t="shared" si="7"/>
        <v>1621438.4360630314</v>
      </c>
      <c r="X24" s="4">
        <f t="shared" si="7"/>
        <v>1657470.4284821446</v>
      </c>
      <c r="Y24" s="4">
        <f t="shared" si="7"/>
        <v>1694315.9338785233</v>
      </c>
      <c r="Z24" s="4">
        <f t="shared" si="7"/>
        <v>1731993.319356503</v>
      </c>
      <c r="AA24" s="4">
        <f t="shared" si="7"/>
        <v>1770521.3667040581</v>
      </c>
      <c r="AB24" s="4">
        <f t="shared" si="7"/>
        <v>1809919.2817553293</v>
      </c>
      <c r="AC24" s="4">
        <f t="shared" si="7"/>
        <v>1850206.7039645344</v>
      </c>
      <c r="AD24" s="4">
        <f t="shared" si="7"/>
        <v>1891403.7161960325</v>
      </c>
      <c r="AE24" s="4">
        <f t="shared" si="7"/>
        <v>1933530.8547354254</v>
      </c>
      <c r="AF24" s="4">
        <f t="shared" si="7"/>
        <v>1976609.1195266845</v>
      </c>
      <c r="AG24" s="4">
        <f t="shared" si="7"/>
        <v>2020659.984640405</v>
      </c>
      <c r="AH24" s="4">
        <f t="shared" si="7"/>
        <v>2065713.3432933178</v>
      </c>
      <c r="AI24" s="4">
        <f t="shared" si="7"/>
        <v>2111801.197397494</v>
      </c>
      <c r="AJ24" s="4">
        <f t="shared" si="7"/>
        <v>2158947.300583533</v>
      </c>
      <c r="AK24" s="4">
        <f t="shared" si="7"/>
        <v>2207175.951902476</v>
      </c>
      <c r="AL24" s="4">
        <f t="shared" si="7"/>
        <v>2256512.008349512</v>
      </c>
      <c r="AM24" s="4">
        <f t="shared" si="7"/>
        <v>2306980.8976752446</v>
      </c>
      <c r="AN24" s="4">
        <f t="shared" si="7"/>
        <v>2358608.6314911298</v>
      </c>
      <c r="AO24" s="4">
        <f t="shared" si="7"/>
        <v>2411421.8186758314</v>
      </c>
      <c r="AP24" s="4">
        <f t="shared" si="7"/>
        <v>2465447.679089409</v>
      </c>
      <c r="AQ24" s="4">
        <f t="shared" si="7"/>
        <v>2520714.0576024028</v>
      </c>
      <c r="AR24" s="4">
        <f t="shared" si="7"/>
        <v>2577249.4384470535</v>
      </c>
      <c r="AS24" s="4">
        <f t="shared" si="7"/>
        <v>2635082.959898042</v>
      </c>
      <c r="AT24" s="4">
        <f t="shared" si="7"/>
        <v>2694244.4292903263</v>
      </c>
      <c r="AU24" s="4">
        <f t="shared" si="7"/>
        <v>2754764.3383818106</v>
      </c>
      <c r="AV24" s="4">
        <f t="shared" si="7"/>
        <v>2816673.8790687625</v>
      </c>
      <c r="AW24" s="4">
        <f t="shared" si="7"/>
        <v>2880004.9594620853</v>
      </c>
      <c r="AX24" s="4">
        <f t="shared" si="7"/>
        <v>2944790.2203327226</v>
      </c>
      <c r="AY24" s="4">
        <f t="shared" si="7"/>
        <v>3011063.051934677</v>
      </c>
      <c r="AZ24" s="4">
        <f t="shared" si="7"/>
        <v>3078857.6112143113</v>
      </c>
      <c r="BA24" s="4">
        <f t="shared" si="7"/>
        <v>3148208.839414803</v>
      </c>
      <c r="BB24" s="4">
        <f t="shared" si="7"/>
        <v>3219152.4800848207</v>
      </c>
      <c r="BC24" s="4">
        <f t="shared" si="7"/>
        <v>3291725.097500715</v>
      </c>
      <c r="BD24" s="4">
        <f t="shared" si="7"/>
        <v>3365964.0955117038</v>
      </c>
      <c r="BE24" s="4">
        <f t="shared" si="7"/>
        <v>3441907.736817777</v>
      </c>
      <c r="BF24" s="4">
        <f t="shared" si="7"/>
        <v>3519595.162690253</v>
      </c>
      <c r="BG24" s="4">
        <f t="shared" si="7"/>
        <v>3599066.413145145</v>
      </c>
      <c r="BH24" s="4">
        <f t="shared" si="7"/>
        <v>3680362.4475797433</v>
      </c>
      <c r="BI24" s="4">
        <f t="shared" si="7"/>
        <v>3763525.1658830466</v>
      </c>
      <c r="BJ24" s="4">
        <f t="shared" si="7"/>
        <v>3848597.4300309177</v>
      </c>
      <c r="BK24" s="4">
        <f t="shared" si="7"/>
        <v>3935623.086177101</v>
      </c>
      <c r="BL24" s="4">
        <f t="shared" si="7"/>
        <v>4024646.987251482</v>
      </c>
      <c r="BM24" s="4">
        <f t="shared" si="7"/>
        <v>4115724.4815711305</v>
      </c>
      <c r="BN24" s="4">
        <f aca="true" t="shared" si="8" ref="BN24:DQ24">SUM(BN22:BN23)</f>
        <v>4208928.2349898685</v>
      </c>
      <c r="BO24" s="4">
        <f t="shared" si="8"/>
        <v>4304307.8863102365</v>
      </c>
      <c r="BP24" s="4">
        <f t="shared" si="8"/>
        <v>4401914.233182593</v>
      </c>
      <c r="BQ24" s="4">
        <f t="shared" si="8"/>
        <v>4501799.259159118</v>
      </c>
      <c r="BR24" s="4">
        <f t="shared" si="8"/>
        <v>4604016.161379404</v>
      </c>
      <c r="BS24" s="4">
        <f t="shared" si="8"/>
        <v>4708619.3789023915</v>
      </c>
      <c r="BT24" s="4">
        <f t="shared" si="8"/>
        <v>4815664.621699721</v>
      </c>
      <c r="BU24" s="4">
        <f t="shared" si="8"/>
        <v>4925208.900325958</v>
      </c>
      <c r="BV24" s="4">
        <f t="shared" si="8"/>
        <v>5037310.556281491</v>
      </c>
      <c r="BW24" s="4">
        <f t="shared" si="8"/>
        <v>5152029.293084263</v>
      </c>
      <c r="BX24" s="4">
        <f t="shared" si="8"/>
        <v>5269426.208066892</v>
      </c>
      <c r="BY24" s="4">
        <f t="shared" si="8"/>
        <v>5389563.824916118</v>
      </c>
      <c r="BZ24" s="4">
        <f t="shared" si="8"/>
        <v>5512506.1269719</v>
      </c>
      <c r="CA24" s="4">
        <f t="shared" si="8"/>
        <v>5638318.591303905</v>
      </c>
      <c r="CB24" s="4">
        <f t="shared" si="8"/>
        <v>5767068.223583523</v>
      </c>
      <c r="CC24" s="4">
        <f t="shared" si="8"/>
        <v>5898823.593770008</v>
      </c>
      <c r="CD24" s="4">
        <f t="shared" si="8"/>
        <v>6033654.8726297105</v>
      </c>
      <c r="CE24" s="4">
        <f t="shared" si="8"/>
        <v>6171638.177409868</v>
      </c>
      <c r="CF24" s="4">
        <f t="shared" si="8"/>
        <v>6312860.449580781</v>
      </c>
      <c r="CG24" s="4">
        <f t="shared" si="8"/>
        <v>6457397.719425789</v>
      </c>
      <c r="CH24" s="4">
        <f t="shared" si="8"/>
        <v>6605327.80193406</v>
      </c>
      <c r="CI24" s="4">
        <f t="shared" si="8"/>
        <v>6756730.338694094</v>
      </c>
      <c r="CJ24" s="4">
        <f t="shared" si="8"/>
        <v>6911686.840770619</v>
      </c>
      <c r="CK24" s="4">
        <f t="shared" si="8"/>
        <v>7070280.732587962</v>
      </c>
      <c r="CL24" s="4">
        <f t="shared" si="8"/>
        <v>7232597.396843522</v>
      </c>
      <c r="CM24" s="4">
        <f t="shared" si="8"/>
        <v>7398724.220475521</v>
      </c>
      <c r="CN24" s="4">
        <f t="shared" si="8"/>
        <v>7568750.64170979</v>
      </c>
      <c r="CO24" s="4">
        <f t="shared" si="8"/>
        <v>7742768.19821091</v>
      </c>
      <c r="CP24" s="4">
        <f t="shared" si="8"/>
        <v>7920870.576363636</v>
      </c>
      <c r="CQ24" s="4">
        <f t="shared" si="8"/>
        <v>8103153.661711135</v>
      </c>
      <c r="CR24" s="4">
        <f t="shared" si="8"/>
        <v>8289715.590577186</v>
      </c>
      <c r="CS24" s="4">
        <f t="shared" si="8"/>
        <v>8480656.802900149</v>
      </c>
      <c r="CT24" s="4">
        <f t="shared" si="8"/>
        <v>8676080.096307129</v>
      </c>
      <c r="CU24" s="4">
        <f t="shared" si="8"/>
        <v>8876090.68145747</v>
      </c>
      <c r="CV24" s="4">
        <f t="shared" si="8"/>
        <v>9080796.23868534</v>
      </c>
      <c r="CW24" s="4">
        <f t="shared" si="8"/>
        <v>9290306.975971943</v>
      </c>
      <c r="CX24" s="4">
        <f t="shared" si="8"/>
        <v>9504735.688278537</v>
      </c>
      <c r="CY24" s="4">
        <f t="shared" si="8"/>
        <v>9724197.818272218</v>
      </c>
      <c r="CZ24" s="4">
        <f t="shared" si="8"/>
        <v>9948811.51847715</v>
      </c>
      <c r="DA24" s="4">
        <f t="shared" si="8"/>
        <v>10178697.714884719</v>
      </c>
      <c r="DB24" s="4">
        <f t="shared" si="8"/>
        <v>10414003.047903849</v>
      </c>
      <c r="DC24" s="4">
        <f t="shared" si="8"/>
        <v>10654861.970856985</v>
      </c>
      <c r="DD24" s="4">
        <f t="shared" si="8"/>
        <v>10901405.55753136</v>
      </c>
      <c r="DE24" s="4">
        <f t="shared" si="8"/>
        <v>11153767.97526953</v>
      </c>
      <c r="DF24" s="4">
        <f t="shared" si="8"/>
        <v>11412086.557982327</v>
      </c>
      <c r="DG24" s="4">
        <f t="shared" si="8"/>
        <v>11676501.880885048</v>
      </c>
      <c r="DH24" s="4">
        <f t="shared" si="8"/>
        <v>11947157.836997513</v>
      </c>
      <c r="DI24" s="4">
        <f t="shared" si="8"/>
        <v>12224201.715449683</v>
      </c>
      <c r="DJ24" s="4">
        <f t="shared" si="8"/>
        <v>12507784.281635398</v>
      </c>
      <c r="DK24" s="4">
        <f t="shared" si="8"/>
        <v>12798059.859257877</v>
      </c>
      <c r="DL24" s="4">
        <f t="shared" si="8"/>
        <v>13095186.414311627</v>
      </c>
      <c r="DM24" s="4">
        <f t="shared" si="8"/>
        <v>13399325.641046463</v>
      </c>
      <c r="DN24" s="4">
        <f t="shared" si="8"/>
        <v>13710643.049960423</v>
      </c>
      <c r="DO24" s="4">
        <f t="shared" si="8"/>
        <v>14029308.057869451</v>
      </c>
      <c r="DP24" s="4">
        <f t="shared" si="8"/>
        <v>14355494.080102872</v>
      </c>
      <c r="DQ24" s="4">
        <f t="shared" si="8"/>
        <v>14689378.624874843</v>
      </c>
    </row>
    <row r="25" spans="1:121" ht="12.75">
      <c r="A25" s="10" t="s">
        <v>20</v>
      </c>
      <c r="B25" s="12">
        <f>B26/B24</f>
        <v>0.0020492554254429246</v>
      </c>
      <c r="C25" s="12">
        <f>C26/C24</f>
        <v>0.002037424025550769</v>
      </c>
      <c r="D25" s="12">
        <f aca="true" t="shared" si="9" ref="D25:BO25">D26/D24</f>
        <v>0.0020258412492341698</v>
      </c>
      <c r="E25" s="12">
        <f t="shared" si="9"/>
        <v>0.0020145021379891627</v>
      </c>
      <c r="F25" s="12">
        <f t="shared" si="9"/>
        <v>0.002003401820831055</v>
      </c>
      <c r="G25" s="12">
        <f t="shared" si="9"/>
        <v>0.0019925355132450443</v>
      </c>
      <c r="H25" s="12">
        <f t="shared" si="9"/>
        <v>0.001981898516126105</v>
      </c>
      <c r="I25" s="12">
        <f t="shared" si="9"/>
        <v>0.0019714862147095875</v>
      </c>
      <c r="J25" s="12">
        <f t="shared" si="9"/>
        <v>0.0019612940774938865</v>
      </c>
      <c r="K25" s="12">
        <f t="shared" si="9"/>
        <v>0.0019513176551564932</v>
      </c>
      <c r="L25" s="12">
        <f t="shared" si="9"/>
        <v>0.00194155257946467</v>
      </c>
      <c r="M25" s="12">
        <f t="shared" si="9"/>
        <v>0.00193199456218192</v>
      </c>
      <c r="N25" s="12">
        <f t="shared" si="9"/>
        <v>0.0019226393939713797</v>
      </c>
      <c r="O25" s="12">
        <f t="shared" si="9"/>
        <v>0.0019134829432971895</v>
      </c>
      <c r="P25" s="12">
        <f t="shared" si="9"/>
        <v>0.0019045211553248556</v>
      </c>
      <c r="Q25" s="12">
        <f t="shared" si="9"/>
        <v>0.001895750050821552</v>
      </c>
      <c r="R25" s="12">
        <f t="shared" si="9"/>
        <v>0.0018871657250572659</v>
      </c>
      <c r="S25" s="12">
        <f t="shared" si="9"/>
        <v>0.0018787643467076418</v>
      </c>
      <c r="T25" s="12">
        <f t="shared" si="9"/>
        <v>0.0018705421567593243</v>
      </c>
      <c r="U25" s="12">
        <f t="shared" si="9"/>
        <v>0.0018624954674185635</v>
      </c>
      <c r="V25" s="12">
        <f t="shared" si="9"/>
        <v>0.0018546206610237919</v>
      </c>
      <c r="W25" s="12">
        <f t="shared" si="9"/>
        <v>0.0018469141889628509</v>
      </c>
      <c r="X25" s="12">
        <f t="shared" si="9"/>
        <v>0.0018393725705954937</v>
      </c>
      <c r="Y25" s="12">
        <f t="shared" si="9"/>
        <v>0.0018319923921817577</v>
      </c>
      <c r="Z25" s="12">
        <f t="shared" si="9"/>
        <v>0.001824770305816762</v>
      </c>
      <c r="AA25" s="12">
        <f t="shared" si="9"/>
        <v>0.0018177030283724454</v>
      </c>
      <c r="AB25" s="12">
        <f t="shared" si="9"/>
        <v>0.001810787340446733</v>
      </c>
      <c r="AC25" s="12">
        <f t="shared" si="9"/>
        <v>0.0018040200853205763</v>
      </c>
      <c r="AD25" s="12">
        <f t="shared" si="9"/>
        <v>0.0017973981679232887</v>
      </c>
      <c r="AE25" s="12">
        <f t="shared" si="9"/>
        <v>0.001790918553806564</v>
      </c>
      <c r="AF25" s="12">
        <f t="shared" si="9"/>
        <v>0.001784578268127537</v>
      </c>
      <c r="AG25" s="12">
        <f t="shared" si="9"/>
        <v>0.0017745402541628355</v>
      </c>
      <c r="AH25" s="12">
        <f t="shared" si="9"/>
        <v>0.0017603737338538524</v>
      </c>
      <c r="AI25" s="12">
        <f t="shared" si="9"/>
        <v>0.0017465073661372466</v>
      </c>
      <c r="AJ25" s="12">
        <f t="shared" si="9"/>
        <v>0.0017329351726858963</v>
      </c>
      <c r="AK25" s="12">
        <f t="shared" si="9"/>
        <v>0.0017196512777418991</v>
      </c>
      <c r="AL25" s="12">
        <f t="shared" si="9"/>
        <v>0.001706649907088244</v>
      </c>
      <c r="AM25" s="12">
        <f t="shared" si="9"/>
        <v>0.0016939253869950167</v>
      </c>
      <c r="AN25" s="12">
        <f t="shared" si="9"/>
        <v>0.0016814721431423864</v>
      </c>
      <c r="AO25" s="12">
        <f t="shared" si="9"/>
        <v>0.0016692846995225103</v>
      </c>
      <c r="AP25" s="12">
        <f t="shared" si="9"/>
        <v>0.0016573576773224246</v>
      </c>
      <c r="AQ25" s="12">
        <f t="shared" si="9"/>
        <v>0.0016456857937898737</v>
      </c>
      <c r="AR25" s="12">
        <f t="shared" si="9"/>
        <v>0.0016342638610839543</v>
      </c>
      <c r="AS25" s="12">
        <f t="shared" si="9"/>
        <v>0.0016230867851123683</v>
      </c>
      <c r="AT25" s="12">
        <f t="shared" si="9"/>
        <v>0.001612149564356979</v>
      </c>
      <c r="AU25" s="12">
        <f t="shared" si="9"/>
        <v>0.0016014472886893049</v>
      </c>
      <c r="AV25" s="12">
        <f t="shared" si="9"/>
        <v>0.0015909751381774923</v>
      </c>
      <c r="AW25" s="12">
        <f t="shared" si="9"/>
        <v>0.0015807283818862392</v>
      </c>
      <c r="AX25" s="12">
        <f t="shared" si="9"/>
        <v>0.0015707023766710637</v>
      </c>
      <c r="AY25" s="12">
        <f t="shared" si="9"/>
        <v>0.0015608925659682514</v>
      </c>
      <c r="AZ25" s="12">
        <f t="shared" si="9"/>
        <v>0.0015512944785817313</v>
      </c>
      <c r="BA25" s="12">
        <f t="shared" si="9"/>
        <v>0.0015419037274680835</v>
      </c>
      <c r="BB25" s="12">
        <f t="shared" si="9"/>
        <v>0.0015327160085207947</v>
      </c>
      <c r="BC25" s="12">
        <f t="shared" si="9"/>
        <v>0.0015237270993548437</v>
      </c>
      <c r="BD25" s="12">
        <f t="shared" si="9"/>
        <v>0.0015149328580926142</v>
      </c>
      <c r="BE25" s="12">
        <f t="shared" si="9"/>
        <v>0.001506329222152095</v>
      </c>
      <c r="BF25" s="12">
        <f t="shared" si="9"/>
        <v>0.0014979122070382584</v>
      </c>
      <c r="BG25" s="12">
        <f t="shared" si="9"/>
        <v>0.0014896779051384705</v>
      </c>
      <c r="BH25" s="12">
        <f t="shared" si="9"/>
        <v>0.001481622484522718</v>
      </c>
      <c r="BI25" s="12">
        <f t="shared" si="9"/>
        <v>0.001473742187749406</v>
      </c>
      <c r="BJ25" s="12">
        <f t="shared" si="9"/>
        <v>0.001466033330677419</v>
      </c>
      <c r="BK25" s="12">
        <f t="shared" si="9"/>
        <v>0.0014584923012851078</v>
      </c>
      <c r="BL25" s="12">
        <f t="shared" si="9"/>
        <v>0.0014488190539217246</v>
      </c>
      <c r="BM25" s="12">
        <f t="shared" si="9"/>
        <v>0.00143335478057228</v>
      </c>
      <c r="BN25" s="12">
        <f t="shared" si="9"/>
        <v>0.0014182223699180678</v>
      </c>
      <c r="BO25" s="12">
        <f t="shared" si="9"/>
        <v>0.0014034151539078093</v>
      </c>
      <c r="BP25" s="12">
        <f aca="true" t="shared" si="10" ref="BP25:DQ25">BP26/BP24</f>
        <v>0.001388926578532303</v>
      </c>
      <c r="BQ25" s="12">
        <f t="shared" si="10"/>
        <v>0.0013747502027723335</v>
      </c>
      <c r="BR25" s="12">
        <f t="shared" si="10"/>
        <v>0.0013608796975111725</v>
      </c>
      <c r="BS25" s="12">
        <f t="shared" si="10"/>
        <v>0.0013473088444145194</v>
      </c>
      <c r="BT25" s="12">
        <f t="shared" si="10"/>
        <v>0.0013340315347806155</v>
      </c>
      <c r="BU25" s="12">
        <f t="shared" si="10"/>
        <v>0.0013210417683631379</v>
      </c>
      <c r="BV25" s="12">
        <f t="shared" si="10"/>
        <v>0.0013083336521693767</v>
      </c>
      <c r="BW25" s="12">
        <f t="shared" si="10"/>
        <v>0.0012959013992360855</v>
      </c>
      <c r="BX25" s="12">
        <f t="shared" si="10"/>
        <v>0.0012837393273852822</v>
      </c>
      <c r="BY25" s="12">
        <f t="shared" si="10"/>
        <v>0.0012718418579621836</v>
      </c>
      <c r="BZ25" s="12">
        <f t="shared" si="10"/>
        <v>0.0012602035145573521</v>
      </c>
      <c r="CA25" s="12">
        <f t="shared" si="10"/>
        <v>0.0012488189217150264</v>
      </c>
      <c r="CB25" s="12">
        <f t="shared" si="10"/>
        <v>0.0012376828036295324</v>
      </c>
      <c r="CC25" s="12">
        <f t="shared" si="10"/>
        <v>0.0012267899828315597</v>
      </c>
      <c r="CD25" s="12">
        <f t="shared" si="10"/>
        <v>0.0012154381465636131</v>
      </c>
      <c r="CE25" s="12">
        <f t="shared" si="10"/>
        <v>0.0012022373391946189</v>
      </c>
      <c r="CF25" s="12">
        <f t="shared" si="10"/>
        <v>0.0011893242122097876</v>
      </c>
      <c r="CG25" s="12">
        <f t="shared" si="10"/>
        <v>0.00117669282655193</v>
      </c>
      <c r="CH25" s="12">
        <f t="shared" si="10"/>
        <v>0.0011643373511238744</v>
      </c>
      <c r="CI25" s="12">
        <f t="shared" si="10"/>
        <v>0.0011522520614887439</v>
      </c>
      <c r="CJ25" s="12">
        <f t="shared" si="10"/>
        <v>0.0011404313385533537</v>
      </c>
      <c r="CK25" s="12">
        <f t="shared" si="10"/>
        <v>0.0011288696672368205</v>
      </c>
      <c r="CL25" s="12">
        <f t="shared" si="10"/>
        <v>0.0011175616351263738</v>
      </c>
      <c r="CM25" s="12">
        <f t="shared" si="10"/>
        <v>0.0011065019311222598</v>
      </c>
      <c r="CN25" s="12">
        <f t="shared" si="10"/>
        <v>0.0010956853440735402</v>
      </c>
      <c r="CO25" s="12">
        <f t="shared" si="10"/>
        <v>0.0010851067614064919</v>
      </c>
      <c r="CP25" s="12">
        <f t="shared" si="10"/>
        <v>0.001074761167747232</v>
      </c>
      <c r="CQ25" s="12">
        <f t="shared" si="10"/>
        <v>0.0010646436435401017</v>
      </c>
      <c r="CR25" s="12">
        <f t="shared" si="10"/>
        <v>0.0010547493636632657</v>
      </c>
      <c r="CS25" s="12">
        <f t="shared" si="10"/>
        <v>0.0010450735960429059</v>
      </c>
      <c r="CT25" s="12">
        <f t="shared" si="10"/>
        <v>0.0010356117002673058</v>
      </c>
      <c r="CU25" s="12">
        <f t="shared" si="10"/>
        <v>0.001026359126202058</v>
      </c>
      <c r="CV25" s="12">
        <f t="shared" si="10"/>
        <v>0.001017311412607553</v>
      </c>
      <c r="CW25" s="12">
        <f t="shared" si="10"/>
        <v>0.0010084641857598354</v>
      </c>
      <c r="CX25" s="12">
        <f t="shared" si="10"/>
        <v>0.0009998131580758588</v>
      </c>
      <c r="CY25" s="12">
        <f t="shared" si="10"/>
        <v>0.0009913541267440999</v>
      </c>
      <c r="CZ25" s="12">
        <f t="shared" si="10"/>
        <v>0.000983082972361437</v>
      </c>
      <c r="DA25" s="12">
        <f t="shared" si="10"/>
        <v>0.0009728011514638545</v>
      </c>
      <c r="DB25" s="12">
        <f t="shared" si="10"/>
        <v>0.0009621181670355542</v>
      </c>
      <c r="DC25" s="12">
        <f t="shared" si="10"/>
        <v>0.0009516717356980388</v>
      </c>
      <c r="DD25" s="12">
        <f t="shared" si="10"/>
        <v>0.0009414568355064297</v>
      </c>
      <c r="DE25" s="12">
        <f t="shared" si="10"/>
        <v>0.000931468541453473</v>
      </c>
      <c r="DF25" s="12">
        <f t="shared" si="10"/>
        <v>0.0009217020240381751</v>
      </c>
      <c r="DG25" s="12">
        <f t="shared" si="10"/>
        <v>0.0009121525478344054</v>
      </c>
      <c r="DH25" s="12">
        <f t="shared" si="10"/>
        <v>0.0009028154700607395</v>
      </c>
      <c r="DI25" s="12">
        <f t="shared" si="10"/>
        <v>0.0008936862391527515</v>
      </c>
      <c r="DJ25" s="12">
        <f t="shared" si="10"/>
        <v>0.0008847603933388883</v>
      </c>
      <c r="DK25" s="12">
        <f t="shared" si="10"/>
        <v>0.0008760335592209882</v>
      </c>
      <c r="DL25" s="12">
        <f t="shared" si="10"/>
        <v>0.0008675014503604512</v>
      </c>
      <c r="DM25" s="12">
        <f t="shared" si="10"/>
        <v>0.0008591598658709927</v>
      </c>
      <c r="DN25" s="12">
        <f t="shared" si="10"/>
        <v>0.0008510046890188635</v>
      </c>
      <c r="DO25" s="12">
        <f t="shared" si="10"/>
        <v>0.0008430318858313562</v>
      </c>
      <c r="DP25" s="12">
        <f t="shared" si="10"/>
        <v>0.0008352375037143628</v>
      </c>
      <c r="DQ25" s="12">
        <f t="shared" si="10"/>
        <v>0.000827617670079697</v>
      </c>
    </row>
    <row r="26" spans="1:121" ht="12.75">
      <c r="A26" s="10" t="s">
        <v>5</v>
      </c>
      <c r="B26" s="4">
        <f>B43</f>
        <v>2098.6705336266677</v>
      </c>
      <c r="C26" s="4">
        <f aca="true" t="shared" si="11" ref="C26:BN26">C43</f>
        <v>2132.4893564216795</v>
      </c>
      <c r="D26" s="4">
        <f t="shared" si="11"/>
        <v>2167.071724315713</v>
      </c>
      <c r="E26" s="4">
        <f t="shared" si="11"/>
        <v>2202.4348762624045</v>
      </c>
      <c r="F26" s="4">
        <f t="shared" si="11"/>
        <v>2238.596440428188</v>
      </c>
      <c r="G26" s="4">
        <f t="shared" si="11"/>
        <v>2275.5744429797514</v>
      </c>
      <c r="H26" s="4">
        <f t="shared" si="11"/>
        <v>2313.387317069895</v>
      </c>
      <c r="I26" s="4">
        <f t="shared" si="11"/>
        <v>2352.0539120262683</v>
      </c>
      <c r="J26" s="4">
        <f t="shared" si="11"/>
        <v>2391.593502747566</v>
      </c>
      <c r="K26" s="4">
        <f t="shared" si="11"/>
        <v>2432.0257993118653</v>
      </c>
      <c r="L26" s="4">
        <f t="shared" si="11"/>
        <v>2473.370956801898</v>
      </c>
      <c r="M26" s="4">
        <f t="shared" si="11"/>
        <v>2515.649585352148</v>
      </c>
      <c r="N26" s="4">
        <f t="shared" si="11"/>
        <v>2558.8827604227945</v>
      </c>
      <c r="O26" s="4">
        <f t="shared" si="11"/>
        <v>2603.092033305609</v>
      </c>
      <c r="P26" s="4">
        <f t="shared" si="11"/>
        <v>2648.2994418670537</v>
      </c>
      <c r="Q26" s="4">
        <f t="shared" si="11"/>
        <v>2694.527521533929</v>
      </c>
      <c r="R26" s="4">
        <f t="shared" si="11"/>
        <v>2741.799316527052</v>
      </c>
      <c r="S26" s="4">
        <f t="shared" si="11"/>
        <v>2790.138391348562</v>
      </c>
      <c r="T26" s="4">
        <f t="shared" si="11"/>
        <v>2839.5688425285844</v>
      </c>
      <c r="U26" s="4">
        <f t="shared" si="11"/>
        <v>2890.1153106370994</v>
      </c>
      <c r="V26" s="4">
        <f t="shared" si="11"/>
        <v>2941.8029925670126</v>
      </c>
      <c r="W26" s="4">
        <f t="shared" si="11"/>
        <v>2994.657654094547</v>
      </c>
      <c r="X26" s="4">
        <f t="shared" si="11"/>
        <v>3048.705642723217</v>
      </c>
      <c r="Y26" s="4">
        <f t="shared" si="11"/>
        <v>3103.973900817785</v>
      </c>
      <c r="Z26" s="4">
        <f t="shared" si="11"/>
        <v>3160.4899790347545</v>
      </c>
      <c r="AA26" s="4">
        <f t="shared" si="11"/>
        <v>3218.2820500560874</v>
      </c>
      <c r="AB26" s="4">
        <f t="shared" si="11"/>
        <v>3277.378922632994</v>
      </c>
      <c r="AC26" s="4">
        <f t="shared" si="11"/>
        <v>3337.8100559468016</v>
      </c>
      <c r="AD26" s="4">
        <f t="shared" si="11"/>
        <v>3399.605574294049</v>
      </c>
      <c r="AE26" s="4">
        <f t="shared" si="11"/>
        <v>3462.796282103138</v>
      </c>
      <c r="AF26" s="4">
        <f t="shared" si="11"/>
        <v>3527.4136792900267</v>
      </c>
      <c r="AG26" s="4">
        <f t="shared" si="11"/>
        <v>3585.742482720456</v>
      </c>
      <c r="AH26" s="4">
        <f t="shared" si="11"/>
        <v>3636.4275112049827</v>
      </c>
      <c r="AI26" s="4">
        <f t="shared" si="11"/>
        <v>3688.276347072181</v>
      </c>
      <c r="AJ26" s="4">
        <f t="shared" si="11"/>
        <v>3741.3157131564744</v>
      </c>
      <c r="AK26" s="4">
        <f t="shared" si="11"/>
        <v>3795.5729458902856</v>
      </c>
      <c r="AL26" s="4">
        <f t="shared" si="11"/>
        <v>3851.076009393201</v>
      </c>
      <c r="AM26" s="4">
        <f t="shared" si="11"/>
        <v>3907.85350988465</v>
      </c>
      <c r="AN26" s="4">
        <f t="shared" si="11"/>
        <v>3965.934710427521</v>
      </c>
      <c r="AO26" s="4">
        <f t="shared" si="11"/>
        <v>4025.3495460103104</v>
      </c>
      <c r="AP26" s="4">
        <f t="shared" si="11"/>
        <v>4086.128638975585</v>
      </c>
      <c r="AQ26" s="4">
        <f t="shared" si="11"/>
        <v>4148.303314802703</v>
      </c>
      <c r="AR26" s="4">
        <f t="shared" si="11"/>
        <v>4211.905618252935</v>
      </c>
      <c r="AS26" s="4">
        <f t="shared" si="11"/>
        <v>4276.968329885297</v>
      </c>
      <c r="AT26" s="4">
        <f t="shared" si="11"/>
        <v>4343.524982951617</v>
      </c>
      <c r="AU26" s="4">
        <f t="shared" si="11"/>
        <v>4411.609880679537</v>
      </c>
      <c r="AV26" s="4">
        <f t="shared" si="11"/>
        <v>4481.258113952358</v>
      </c>
      <c r="AW26" s="4">
        <f t="shared" si="11"/>
        <v>4552.505579394846</v>
      </c>
      <c r="AX26" s="4">
        <f t="shared" si="11"/>
        <v>4625.388997874313</v>
      </c>
      <c r="AY26" s="4">
        <f t="shared" si="11"/>
        <v>4699.945933426512</v>
      </c>
      <c r="AZ26" s="4">
        <f t="shared" si="11"/>
        <v>4776.2148126161</v>
      </c>
      <c r="BA26" s="4">
        <f t="shared" si="11"/>
        <v>4854.234944341653</v>
      </c>
      <c r="BB26" s="4">
        <f t="shared" si="11"/>
        <v>4934.046540095424</v>
      </c>
      <c r="BC26" s="4">
        <f t="shared" si="11"/>
        <v>5015.6907346883045</v>
      </c>
      <c r="BD26" s="4">
        <f t="shared" si="11"/>
        <v>5099.209607450666</v>
      </c>
      <c r="BE26" s="4">
        <f t="shared" si="11"/>
        <v>5184.64620392</v>
      </c>
      <c r="BF26" s="4">
        <f t="shared" si="11"/>
        <v>5272.044558026535</v>
      </c>
      <c r="BG26" s="4">
        <f t="shared" si="11"/>
        <v>5361.4497147882885</v>
      </c>
      <c r="BH26" s="4">
        <f t="shared" si="11"/>
        <v>5452.907753527211</v>
      </c>
      <c r="BI26" s="4">
        <f t="shared" si="11"/>
        <v>5546.465811618427</v>
      </c>
      <c r="BJ26" s="4">
        <f t="shared" si="11"/>
        <v>5642.172108784782</v>
      </c>
      <c r="BK26" s="4">
        <f t="shared" si="11"/>
        <v>5740.075971949238</v>
      </c>
      <c r="BL26" s="4">
        <f t="shared" si="11"/>
        <v>5830.985240438611</v>
      </c>
      <c r="BM26" s="4">
        <f t="shared" si="11"/>
        <v>5899.293361178348</v>
      </c>
      <c r="BN26" s="4">
        <f t="shared" si="11"/>
        <v>5969.196176242402</v>
      </c>
      <c r="BO26" s="4">
        <f aca="true" t="shared" si="12" ref="BO26:DQ26">BO43</f>
        <v>6040.730914732678</v>
      </c>
      <c r="BP26" s="4">
        <f t="shared" si="12"/>
        <v>6113.935674886945</v>
      </c>
      <c r="BQ26" s="4">
        <f t="shared" si="12"/>
        <v>6188.849444369338</v>
      </c>
      <c r="BR26" s="4">
        <f t="shared" si="12"/>
        <v>6265.512121034553</v>
      </c>
      <c r="BS26" s="4">
        <f t="shared" si="12"/>
        <v>6343.964534176794</v>
      </c>
      <c r="BT26" s="4">
        <f t="shared" si="12"/>
        <v>6424.24846627479</v>
      </c>
      <c r="BU26" s="4">
        <f t="shared" si="12"/>
        <v>6506.406675244469</v>
      </c>
      <c r="BV26" s="4">
        <f t="shared" si="12"/>
        <v>6590.482917211119</v>
      </c>
      <c r="BW26" s="4">
        <f t="shared" si="12"/>
        <v>6676.521969813197</v>
      </c>
      <c r="BX26" s="4">
        <f t="shared" si="12"/>
        <v>6764.569656050169</v>
      </c>
      <c r="BY26" s="4">
        <f t="shared" si="12"/>
        <v>6854.672868687088</v>
      </c>
      <c r="BZ26" s="4">
        <f t="shared" si="12"/>
        <v>6946.879595228926</v>
      </c>
      <c r="CA26" s="4">
        <f t="shared" si="12"/>
        <v>7041.238943477929</v>
      </c>
      <c r="CB26" s="4">
        <f t="shared" si="12"/>
        <v>7137.801167687642</v>
      </c>
      <c r="CC26" s="4">
        <f t="shared" si="12"/>
        <v>7236.617695327506</v>
      </c>
      <c r="CD26" s="4">
        <f t="shared" si="12"/>
        <v>7333.534295393569</v>
      </c>
      <c r="CE26" s="4">
        <f t="shared" si="12"/>
        <v>7419.773860881167</v>
      </c>
      <c r="CF26" s="4">
        <f t="shared" si="12"/>
        <v>7508.037780987988</v>
      </c>
      <c r="CG26" s="4">
        <f t="shared" si="12"/>
        <v>7598.3735746411185</v>
      </c>
      <c r="CH26" s="4">
        <f t="shared" si="12"/>
        <v>7690.829876208787</v>
      </c>
      <c r="CI26" s="4">
        <f t="shared" si="12"/>
        <v>7785.456461683809</v>
      </c>
      <c r="CJ26" s="4">
        <f t="shared" si="12"/>
        <v>7882.304275481637</v>
      </c>
      <c r="CK26" s="4">
        <f t="shared" si="12"/>
        <v>7981.425457867476</v>
      </c>
      <c r="CL26" s="4">
        <f t="shared" si="12"/>
        <v>8082.8733730272015</v>
      </c>
      <c r="CM26" s="4">
        <f t="shared" si="12"/>
        <v>8186.702637797201</v>
      </c>
      <c r="CN26" s="4">
        <f t="shared" si="12"/>
        <v>8292.969151068619</v>
      </c>
      <c r="CO26" s="4">
        <f t="shared" si="12"/>
        <v>8401.730123881818</v>
      </c>
      <c r="CP26" s="4">
        <f t="shared" si="12"/>
        <v>8513.044110227273</v>
      </c>
      <c r="CQ26" s="4">
        <f t="shared" si="12"/>
        <v>8626.97103856946</v>
      </c>
      <c r="CR26" s="4">
        <f t="shared" si="12"/>
        <v>8743.572244110741</v>
      </c>
      <c r="CS26" s="4">
        <f t="shared" si="12"/>
        <v>8862.910501812592</v>
      </c>
      <c r="CT26" s="4">
        <f t="shared" si="12"/>
        <v>8985.050060191956</v>
      </c>
      <c r="CU26" s="4">
        <f t="shared" si="12"/>
        <v>9110.056675910919</v>
      </c>
      <c r="CV26" s="4">
        <f t="shared" si="12"/>
        <v>9237.997649178338</v>
      </c>
      <c r="CW26" s="4">
        <f t="shared" si="12"/>
        <v>9368.941859982464</v>
      </c>
      <c r="CX26" s="4">
        <f t="shared" si="12"/>
        <v>9502.959805174087</v>
      </c>
      <c r="CY26" s="4">
        <f t="shared" si="12"/>
        <v>9640.123636420136</v>
      </c>
      <c r="CZ26" s="4">
        <f t="shared" si="12"/>
        <v>9780.507199048217</v>
      </c>
      <c r="DA26" s="4">
        <f t="shared" si="12"/>
        <v>9901.848857442359</v>
      </c>
      <c r="DB26" s="4">
        <f t="shared" si="12"/>
        <v>10019.501523951925</v>
      </c>
      <c r="DC26" s="4">
        <f t="shared" si="12"/>
        <v>10139.930985428493</v>
      </c>
      <c r="DD26" s="4">
        <f t="shared" si="12"/>
        <v>10263.20277876568</v>
      </c>
      <c r="DE26" s="4">
        <f t="shared" si="12"/>
        <v>10389.383987634765</v>
      </c>
      <c r="DF26" s="4">
        <f t="shared" si="12"/>
        <v>10518.543278991163</v>
      </c>
      <c r="DG26" s="4">
        <f t="shared" si="12"/>
        <v>10650.750940442524</v>
      </c>
      <c r="DH26" s="4">
        <f t="shared" si="12"/>
        <v>10786.078918498757</v>
      </c>
      <c r="DI26" s="4">
        <f t="shared" si="12"/>
        <v>10924.600857724841</v>
      </c>
      <c r="DJ26" s="4">
        <f t="shared" si="12"/>
        <v>11066.3921408177</v>
      </c>
      <c r="DK26" s="4">
        <f t="shared" si="12"/>
        <v>11211.529929628938</v>
      </c>
      <c r="DL26" s="4">
        <f t="shared" si="12"/>
        <v>11360.093207155813</v>
      </c>
      <c r="DM26" s="4">
        <f t="shared" si="12"/>
        <v>11512.162820523232</v>
      </c>
      <c r="DN26" s="4">
        <f t="shared" si="12"/>
        <v>11667.821524980212</v>
      </c>
      <c r="DO26" s="4">
        <f t="shared" si="12"/>
        <v>11827.154028934725</v>
      </c>
      <c r="DP26" s="4">
        <f t="shared" si="12"/>
        <v>11990.247040051436</v>
      </c>
      <c r="DQ26" s="4">
        <f t="shared" si="12"/>
        <v>12157.189312437422</v>
      </c>
    </row>
    <row r="27" spans="1:121" ht="12.75">
      <c r="A27" s="10" t="s">
        <v>6</v>
      </c>
      <c r="B27" s="4">
        <f aca="true" t="shared" si="13" ref="B27:BM27">B24-B26</f>
        <v>1022015.0185508184</v>
      </c>
      <c r="C27" s="4">
        <f t="shared" si="13"/>
        <v>1044527.0815913647</v>
      </c>
      <c r="D27" s="4">
        <f t="shared" si="13"/>
        <v>1067547.4111528262</v>
      </c>
      <c r="E27" s="4">
        <f t="shared" si="13"/>
        <v>1091087.4826320072</v>
      </c>
      <c r="F27" s="4">
        <f t="shared" si="13"/>
        <v>1115159.0305116973</v>
      </c>
      <c r="G27" s="4">
        <f t="shared" si="13"/>
        <v>1139774.0542101879</v>
      </c>
      <c r="H27" s="4">
        <f t="shared" si="13"/>
        <v>1164944.82406286</v>
      </c>
      <c r="I27" s="4">
        <f t="shared" si="13"/>
        <v>1190683.8874388193</v>
      </c>
      <c r="J27" s="4">
        <f t="shared" si="13"/>
        <v>1217004.0749956297</v>
      </c>
      <c r="K27" s="4">
        <f t="shared" si="13"/>
        <v>1243918.507075265</v>
      </c>
      <c r="L27" s="4">
        <f t="shared" si="13"/>
        <v>1271440.6002444634</v>
      </c>
      <c r="M27" s="4">
        <f t="shared" si="13"/>
        <v>1299584.0739827466</v>
      </c>
      <c r="N27" s="4">
        <f t="shared" si="13"/>
        <v>1328362.9575214402</v>
      </c>
      <c r="O27" s="4">
        <f t="shared" si="13"/>
        <v>1357791.5968371006</v>
      </c>
      <c r="P27" s="4">
        <f t="shared" si="13"/>
        <v>1387884.6618028355</v>
      </c>
      <c r="Q27" s="4">
        <f t="shared" si="13"/>
        <v>1418657.1535010855</v>
      </c>
      <c r="R27" s="4">
        <f t="shared" si="13"/>
        <v>1450124.4117015074</v>
      </c>
      <c r="S27" s="4">
        <f t="shared" si="13"/>
        <v>1482302.1225076928</v>
      </c>
      <c r="T27" s="4">
        <f t="shared" si="13"/>
        <v>1515206.3261765277</v>
      </c>
      <c r="U27" s="4">
        <f t="shared" si="13"/>
        <v>1548853.4251140957</v>
      </c>
      <c r="V27" s="4">
        <f t="shared" si="13"/>
        <v>1583260.192052108</v>
      </c>
      <c r="W27" s="4">
        <f t="shared" si="13"/>
        <v>1618443.778408937</v>
      </c>
      <c r="X27" s="4">
        <f t="shared" si="13"/>
        <v>1654421.7228394214</v>
      </c>
      <c r="Y27" s="4">
        <f t="shared" si="13"/>
        <v>1691211.9599777055</v>
      </c>
      <c r="Z27" s="4">
        <f t="shared" si="13"/>
        <v>1728832.8293774682</v>
      </c>
      <c r="AA27" s="4">
        <f t="shared" si="13"/>
        <v>1767303.084654002</v>
      </c>
      <c r="AB27" s="4">
        <f t="shared" si="13"/>
        <v>1806641.9028326964</v>
      </c>
      <c r="AC27" s="4">
        <f t="shared" si="13"/>
        <v>1846868.8939085878</v>
      </c>
      <c r="AD27" s="4">
        <f t="shared" si="13"/>
        <v>1888004.1106217385</v>
      </c>
      <c r="AE27" s="4">
        <f t="shared" si="13"/>
        <v>1930068.0584533224</v>
      </c>
      <c r="AF27" s="4">
        <f t="shared" si="13"/>
        <v>1973081.7058473944</v>
      </c>
      <c r="AG27" s="4">
        <f t="shared" si="13"/>
        <v>2017074.2421576846</v>
      </c>
      <c r="AH27" s="4">
        <f t="shared" si="13"/>
        <v>2062076.9157821129</v>
      </c>
      <c r="AI27" s="4">
        <f t="shared" si="13"/>
        <v>2108112.921050422</v>
      </c>
      <c r="AJ27" s="4">
        <f t="shared" si="13"/>
        <v>2155205.9848703765</v>
      </c>
      <c r="AK27" s="4">
        <f t="shared" si="13"/>
        <v>2203380.3789565857</v>
      </c>
      <c r="AL27" s="4">
        <f t="shared" si="13"/>
        <v>2252660.9323401186</v>
      </c>
      <c r="AM27" s="4">
        <f t="shared" si="13"/>
        <v>2303073.04416536</v>
      </c>
      <c r="AN27" s="4">
        <f t="shared" si="13"/>
        <v>2354642.696780702</v>
      </c>
      <c r="AO27" s="4">
        <f t="shared" si="13"/>
        <v>2407396.4691298213</v>
      </c>
      <c r="AP27" s="4">
        <f t="shared" si="13"/>
        <v>2461361.550450433</v>
      </c>
      <c r="AQ27" s="4">
        <f t="shared" si="13"/>
        <v>2516565.7542876</v>
      </c>
      <c r="AR27" s="4">
        <f t="shared" si="13"/>
        <v>2573037.5328288004</v>
      </c>
      <c r="AS27" s="4">
        <f t="shared" si="13"/>
        <v>2630805.9915681565</v>
      </c>
      <c r="AT27" s="4">
        <f t="shared" si="13"/>
        <v>2689900.9043073747</v>
      </c>
      <c r="AU27" s="4">
        <f t="shared" si="13"/>
        <v>2750352.728501131</v>
      </c>
      <c r="AV27" s="4">
        <f t="shared" si="13"/>
        <v>2812192.62095481</v>
      </c>
      <c r="AW27" s="4">
        <f t="shared" si="13"/>
        <v>2875452.4538826905</v>
      </c>
      <c r="AX27" s="4">
        <f t="shared" si="13"/>
        <v>2940164.8313348484</v>
      </c>
      <c r="AY27" s="4">
        <f t="shared" si="13"/>
        <v>3006363.1060012504</v>
      </c>
      <c r="AZ27" s="4">
        <f t="shared" si="13"/>
        <v>3074081.3964016954</v>
      </c>
      <c r="BA27" s="4">
        <f t="shared" si="13"/>
        <v>3143354.604470461</v>
      </c>
      <c r="BB27" s="4">
        <f t="shared" si="13"/>
        <v>3214218.433544725</v>
      </c>
      <c r="BC27" s="4">
        <f t="shared" si="13"/>
        <v>3286709.4067660267</v>
      </c>
      <c r="BD27" s="4">
        <f t="shared" si="13"/>
        <v>3360864.885904253</v>
      </c>
      <c r="BE27" s="4">
        <f t="shared" si="13"/>
        <v>3436723.0906138574</v>
      </c>
      <c r="BF27" s="4">
        <f t="shared" si="13"/>
        <v>3514323.1181322266</v>
      </c>
      <c r="BG27" s="4">
        <f t="shared" si="13"/>
        <v>3593704.9634303567</v>
      </c>
      <c r="BH27" s="4">
        <f t="shared" si="13"/>
        <v>3674909.539826216</v>
      </c>
      <c r="BI27" s="4">
        <f t="shared" si="13"/>
        <v>3757978.700071428</v>
      </c>
      <c r="BJ27" s="4">
        <f t="shared" si="13"/>
        <v>3842955.257922133</v>
      </c>
      <c r="BK27" s="4">
        <f t="shared" si="13"/>
        <v>3929883.0102051515</v>
      </c>
      <c r="BL27" s="4">
        <f t="shared" si="13"/>
        <v>4018816.0020110435</v>
      </c>
      <c r="BM27" s="4">
        <f t="shared" si="13"/>
        <v>4109825.1882099523</v>
      </c>
      <c r="BN27" s="4">
        <f aca="true" t="shared" si="14" ref="BN27:DQ27">BN24-BN26</f>
        <v>4202959.038813626</v>
      </c>
      <c r="BO27" s="4">
        <f t="shared" si="14"/>
        <v>4298267.155395504</v>
      </c>
      <c r="BP27" s="4">
        <f t="shared" si="14"/>
        <v>4395800.297507706</v>
      </c>
      <c r="BQ27" s="4">
        <f t="shared" si="14"/>
        <v>4495610.409714748</v>
      </c>
      <c r="BR27" s="4">
        <f t="shared" si="14"/>
        <v>4597750.64925837</v>
      </c>
      <c r="BS27" s="4">
        <f t="shared" si="14"/>
        <v>4702275.414368215</v>
      </c>
      <c r="BT27" s="4">
        <f t="shared" si="14"/>
        <v>4809240.373233446</v>
      </c>
      <c r="BU27" s="4">
        <f t="shared" si="14"/>
        <v>4918702.493650713</v>
      </c>
      <c r="BV27" s="4">
        <f t="shared" si="14"/>
        <v>5030720.07336428</v>
      </c>
      <c r="BW27" s="4">
        <f t="shared" si="14"/>
        <v>5145352.77111445</v>
      </c>
      <c r="BX27" s="4">
        <f t="shared" si="14"/>
        <v>5262661.638410842</v>
      </c>
      <c r="BY27" s="4">
        <f t="shared" si="14"/>
        <v>5382709.152047431</v>
      </c>
      <c r="BZ27" s="4">
        <f t="shared" si="14"/>
        <v>5505559.247376672</v>
      </c>
      <c r="CA27" s="4">
        <f t="shared" si="14"/>
        <v>5631277.352360426</v>
      </c>
      <c r="CB27" s="4">
        <f t="shared" si="14"/>
        <v>5759930.422415836</v>
      </c>
      <c r="CC27" s="4">
        <f t="shared" si="14"/>
        <v>5891586.97607468</v>
      </c>
      <c r="CD27" s="4">
        <f t="shared" si="14"/>
        <v>6026321.338334317</v>
      </c>
      <c r="CE27" s="4">
        <f t="shared" si="14"/>
        <v>6164218.403548987</v>
      </c>
      <c r="CF27" s="4">
        <f t="shared" si="14"/>
        <v>6305352.411799793</v>
      </c>
      <c r="CG27" s="4">
        <f t="shared" si="14"/>
        <v>6449799.345851148</v>
      </c>
      <c r="CH27" s="4">
        <f t="shared" si="14"/>
        <v>6597636.972057851</v>
      </c>
      <c r="CI27" s="4">
        <f t="shared" si="14"/>
        <v>6748944.88223241</v>
      </c>
      <c r="CJ27" s="4">
        <f t="shared" si="14"/>
        <v>6903804.536495137</v>
      </c>
      <c r="CK27" s="4">
        <f t="shared" si="14"/>
        <v>7062299.307130095</v>
      </c>
      <c r="CL27" s="4">
        <f t="shared" si="14"/>
        <v>7224514.523470495</v>
      </c>
      <c r="CM27" s="4">
        <f t="shared" si="14"/>
        <v>7390537.517837724</v>
      </c>
      <c r="CN27" s="4">
        <f t="shared" si="14"/>
        <v>7560457.672558721</v>
      </c>
      <c r="CO27" s="4">
        <f t="shared" si="14"/>
        <v>7734366.468087028</v>
      </c>
      <c r="CP27" s="4">
        <f t="shared" si="14"/>
        <v>7912357.532253409</v>
      </c>
      <c r="CQ27" s="4">
        <f t="shared" si="14"/>
        <v>8094526.690672565</v>
      </c>
      <c r="CR27" s="4">
        <f t="shared" si="14"/>
        <v>8280972.018333076</v>
      </c>
      <c r="CS27" s="4">
        <f t="shared" si="14"/>
        <v>8471793.892398335</v>
      </c>
      <c r="CT27" s="4">
        <f t="shared" si="14"/>
        <v>8667095.046246937</v>
      </c>
      <c r="CU27" s="4">
        <f t="shared" si="14"/>
        <v>8866980.624781558</v>
      </c>
      <c r="CV27" s="4">
        <f t="shared" si="14"/>
        <v>9071558.241036162</v>
      </c>
      <c r="CW27" s="4">
        <f t="shared" si="14"/>
        <v>9280938.03411196</v>
      </c>
      <c r="CX27" s="4">
        <f t="shared" si="14"/>
        <v>9495232.728473363</v>
      </c>
      <c r="CY27" s="4">
        <f t="shared" si="14"/>
        <v>9714557.694635797</v>
      </c>
      <c r="CZ27" s="4">
        <f t="shared" si="14"/>
        <v>9939031.0112781</v>
      </c>
      <c r="DA27" s="4">
        <f t="shared" si="14"/>
        <v>10168795.866027277</v>
      </c>
      <c r="DB27" s="4">
        <f t="shared" si="14"/>
        <v>10403983.546379898</v>
      </c>
      <c r="DC27" s="4">
        <f t="shared" si="14"/>
        <v>10644722.039871557</v>
      </c>
      <c r="DD27" s="4">
        <f t="shared" si="14"/>
        <v>10891142.354752595</v>
      </c>
      <c r="DE27" s="4">
        <f t="shared" si="14"/>
        <v>11143378.591281895</v>
      </c>
      <c r="DF27" s="4">
        <f t="shared" si="14"/>
        <v>11401568.014703337</v>
      </c>
      <c r="DG27" s="4">
        <f t="shared" si="14"/>
        <v>11665851.129944606</v>
      </c>
      <c r="DH27" s="4">
        <f t="shared" si="14"/>
        <v>11936371.758079015</v>
      </c>
      <c r="DI27" s="4">
        <f t="shared" si="14"/>
        <v>12213277.114591958</v>
      </c>
      <c r="DJ27" s="4">
        <f t="shared" si="14"/>
        <v>12496717.889494581</v>
      </c>
      <c r="DK27" s="4">
        <f t="shared" si="14"/>
        <v>12786848.329328248</v>
      </c>
      <c r="DL27" s="4">
        <f t="shared" si="14"/>
        <v>13083826.32110447</v>
      </c>
      <c r="DM27" s="4">
        <f t="shared" si="14"/>
        <v>13387813.478225939</v>
      </c>
      <c r="DN27" s="4">
        <f t="shared" si="14"/>
        <v>13698975.228435444</v>
      </c>
      <c r="DO27" s="4">
        <f t="shared" si="14"/>
        <v>14017480.903840516</v>
      </c>
      <c r="DP27" s="4">
        <f t="shared" si="14"/>
        <v>14343503.83306282</v>
      </c>
      <c r="DQ27" s="4">
        <f t="shared" si="14"/>
        <v>14677221.435562406</v>
      </c>
    </row>
    <row r="28" spans="1:121" ht="12.75">
      <c r="A28" s="10" t="s">
        <v>11</v>
      </c>
      <c r="B28" s="4">
        <f>B26</f>
        <v>2098.6705336266677</v>
      </c>
      <c r="C28" s="4">
        <f>B28+C26</f>
        <v>4231.159890048348</v>
      </c>
      <c r="D28" s="4">
        <f aca="true" t="shared" si="15" ref="D28:BO28">C28+D26</f>
        <v>6398.23161436406</v>
      </c>
      <c r="E28" s="4">
        <f t="shared" si="15"/>
        <v>8600.666490626465</v>
      </c>
      <c r="F28" s="4">
        <f t="shared" si="15"/>
        <v>10839.262931054653</v>
      </c>
      <c r="G28" s="4">
        <f t="shared" si="15"/>
        <v>13114.837374034403</v>
      </c>
      <c r="H28" s="4">
        <f t="shared" si="15"/>
        <v>15428.224691104298</v>
      </c>
      <c r="I28" s="4">
        <f t="shared" si="15"/>
        <v>17780.278603130566</v>
      </c>
      <c r="J28" s="4">
        <f t="shared" si="15"/>
        <v>20171.87210587813</v>
      </c>
      <c r="K28" s="4">
        <f t="shared" si="15"/>
        <v>22603.897905189995</v>
      </c>
      <c r="L28" s="4">
        <f t="shared" si="15"/>
        <v>25077.26886199189</v>
      </c>
      <c r="M28" s="4">
        <f t="shared" si="15"/>
        <v>27592.91844734404</v>
      </c>
      <c r="N28" s="4">
        <f t="shared" si="15"/>
        <v>30151.801207766835</v>
      </c>
      <c r="O28" s="4">
        <f t="shared" si="15"/>
        <v>32754.893241072445</v>
      </c>
      <c r="P28" s="4">
        <f t="shared" si="15"/>
        <v>35403.1926829395</v>
      </c>
      <c r="Q28" s="4">
        <f t="shared" si="15"/>
        <v>38097.72020447343</v>
      </c>
      <c r="R28" s="4">
        <f t="shared" si="15"/>
        <v>40839.51952100048</v>
      </c>
      <c r="S28" s="4">
        <f t="shared" si="15"/>
        <v>43629.657912349045</v>
      </c>
      <c r="T28" s="4">
        <f t="shared" si="15"/>
        <v>46469.22675487763</v>
      </c>
      <c r="U28" s="4">
        <f t="shared" si="15"/>
        <v>49359.34206551473</v>
      </c>
      <c r="V28" s="4">
        <f t="shared" si="15"/>
        <v>52301.14505808174</v>
      </c>
      <c r="W28" s="4">
        <f t="shared" si="15"/>
        <v>55295.802712176286</v>
      </c>
      <c r="X28" s="4">
        <f t="shared" si="15"/>
        <v>58344.5083548995</v>
      </c>
      <c r="Y28" s="4">
        <f t="shared" si="15"/>
        <v>61448.48225571729</v>
      </c>
      <c r="Z28" s="4">
        <f t="shared" si="15"/>
        <v>64608.972234752044</v>
      </c>
      <c r="AA28" s="4">
        <f t="shared" si="15"/>
        <v>67827.25428480814</v>
      </c>
      <c r="AB28" s="4">
        <f t="shared" si="15"/>
        <v>71104.63320744113</v>
      </c>
      <c r="AC28" s="4">
        <f t="shared" si="15"/>
        <v>74442.44326338793</v>
      </c>
      <c r="AD28" s="4">
        <f t="shared" si="15"/>
        <v>77842.04883768198</v>
      </c>
      <c r="AE28" s="4">
        <f t="shared" si="15"/>
        <v>81304.84511978512</v>
      </c>
      <c r="AF28" s="4">
        <f t="shared" si="15"/>
        <v>84832.25879907515</v>
      </c>
      <c r="AG28" s="4">
        <f t="shared" si="15"/>
        <v>88418.0012817956</v>
      </c>
      <c r="AH28" s="4">
        <f t="shared" si="15"/>
        <v>92054.42879300058</v>
      </c>
      <c r="AI28" s="4">
        <f t="shared" si="15"/>
        <v>95742.70514007277</v>
      </c>
      <c r="AJ28" s="4">
        <f t="shared" si="15"/>
        <v>99484.02085322925</v>
      </c>
      <c r="AK28" s="4">
        <f t="shared" si="15"/>
        <v>103279.59379911952</v>
      </c>
      <c r="AL28" s="4">
        <f t="shared" si="15"/>
        <v>107130.66980851273</v>
      </c>
      <c r="AM28" s="4">
        <f t="shared" si="15"/>
        <v>111038.52331839738</v>
      </c>
      <c r="AN28" s="4">
        <f t="shared" si="15"/>
        <v>115004.4580288249</v>
      </c>
      <c r="AO28" s="4">
        <f t="shared" si="15"/>
        <v>119029.80757483521</v>
      </c>
      <c r="AP28" s="4">
        <f t="shared" si="15"/>
        <v>123115.9362138108</v>
      </c>
      <c r="AQ28" s="4">
        <f t="shared" si="15"/>
        <v>127264.2395286135</v>
      </c>
      <c r="AR28" s="4">
        <f t="shared" si="15"/>
        <v>131476.14514686645</v>
      </c>
      <c r="AS28" s="4">
        <f t="shared" si="15"/>
        <v>135753.11347675175</v>
      </c>
      <c r="AT28" s="4">
        <f t="shared" si="15"/>
        <v>140096.63845970336</v>
      </c>
      <c r="AU28" s="4">
        <f t="shared" si="15"/>
        <v>144508.2483403829</v>
      </c>
      <c r="AV28" s="4">
        <f t="shared" si="15"/>
        <v>148989.50645433526</v>
      </c>
      <c r="AW28" s="4">
        <f t="shared" si="15"/>
        <v>153542.0120337301</v>
      </c>
      <c r="AX28" s="4">
        <f t="shared" si="15"/>
        <v>158167.40103160442</v>
      </c>
      <c r="AY28" s="4">
        <f t="shared" si="15"/>
        <v>162867.34696503094</v>
      </c>
      <c r="AZ28" s="4">
        <f t="shared" si="15"/>
        <v>167643.56177764703</v>
      </c>
      <c r="BA28" s="4">
        <f t="shared" si="15"/>
        <v>172497.79672198868</v>
      </c>
      <c r="BB28" s="4">
        <f t="shared" si="15"/>
        <v>177431.8432620841</v>
      </c>
      <c r="BC28" s="4">
        <f t="shared" si="15"/>
        <v>182447.5339967724</v>
      </c>
      <c r="BD28" s="4">
        <f t="shared" si="15"/>
        <v>187546.74360422307</v>
      </c>
      <c r="BE28" s="4">
        <f t="shared" si="15"/>
        <v>192731.38980814308</v>
      </c>
      <c r="BF28" s="4">
        <f t="shared" si="15"/>
        <v>198003.43436616962</v>
      </c>
      <c r="BG28" s="4">
        <f t="shared" si="15"/>
        <v>203364.8840809579</v>
      </c>
      <c r="BH28" s="4">
        <f t="shared" si="15"/>
        <v>208817.79183448514</v>
      </c>
      <c r="BI28" s="4">
        <f t="shared" si="15"/>
        <v>214364.25764610356</v>
      </c>
      <c r="BJ28" s="4">
        <f t="shared" si="15"/>
        <v>220006.42975488835</v>
      </c>
      <c r="BK28" s="4">
        <f t="shared" si="15"/>
        <v>225746.50572683758</v>
      </c>
      <c r="BL28" s="4">
        <f t="shared" si="15"/>
        <v>231577.4909672762</v>
      </c>
      <c r="BM28" s="4">
        <f t="shared" si="15"/>
        <v>237476.78432845452</v>
      </c>
      <c r="BN28" s="4">
        <f t="shared" si="15"/>
        <v>243445.98050469693</v>
      </c>
      <c r="BO28" s="4">
        <f t="shared" si="15"/>
        <v>249486.7114194296</v>
      </c>
      <c r="BP28" s="4">
        <f aca="true" t="shared" si="16" ref="BP28:DQ28">BO28+BP26</f>
        <v>255600.64709431655</v>
      </c>
      <c r="BQ28" s="4">
        <f t="shared" si="16"/>
        <v>261789.4965386859</v>
      </c>
      <c r="BR28" s="4">
        <f t="shared" si="16"/>
        <v>268055.0086597204</v>
      </c>
      <c r="BS28" s="4">
        <f t="shared" si="16"/>
        <v>274398.9731938972</v>
      </c>
      <c r="BT28" s="4">
        <f t="shared" si="16"/>
        <v>280823.22166017204</v>
      </c>
      <c r="BU28" s="4">
        <f t="shared" si="16"/>
        <v>287329.6283354165</v>
      </c>
      <c r="BV28" s="4">
        <f t="shared" si="16"/>
        <v>293920.1112526276</v>
      </c>
      <c r="BW28" s="4">
        <f t="shared" si="16"/>
        <v>300596.63322244084</v>
      </c>
      <c r="BX28" s="4">
        <f t="shared" si="16"/>
        <v>307361.202878491</v>
      </c>
      <c r="BY28" s="4">
        <f t="shared" si="16"/>
        <v>314215.8757471781</v>
      </c>
      <c r="BZ28" s="4">
        <f t="shared" si="16"/>
        <v>321162.75534240704</v>
      </c>
      <c r="CA28" s="4">
        <f t="shared" si="16"/>
        <v>328203.99428588495</v>
      </c>
      <c r="CB28" s="4">
        <f t="shared" si="16"/>
        <v>335341.7954535726</v>
      </c>
      <c r="CC28" s="4">
        <f t="shared" si="16"/>
        <v>342578.4131489001</v>
      </c>
      <c r="CD28" s="4">
        <f t="shared" si="16"/>
        <v>349911.94744429365</v>
      </c>
      <c r="CE28" s="4">
        <f t="shared" si="16"/>
        <v>357331.7213051748</v>
      </c>
      <c r="CF28" s="4">
        <f t="shared" si="16"/>
        <v>364839.7590861628</v>
      </c>
      <c r="CG28" s="4">
        <f t="shared" si="16"/>
        <v>372438.1326608039</v>
      </c>
      <c r="CH28" s="4">
        <f t="shared" si="16"/>
        <v>380128.9625370127</v>
      </c>
      <c r="CI28" s="4">
        <f t="shared" si="16"/>
        <v>387914.4189986965</v>
      </c>
      <c r="CJ28" s="4">
        <f t="shared" si="16"/>
        <v>395796.7232741781</v>
      </c>
      <c r="CK28" s="4">
        <f t="shared" si="16"/>
        <v>403778.1487320456</v>
      </c>
      <c r="CL28" s="4">
        <f t="shared" si="16"/>
        <v>411861.0221050728</v>
      </c>
      <c r="CM28" s="4">
        <f t="shared" si="16"/>
        <v>420047.72474287</v>
      </c>
      <c r="CN28" s="4">
        <f t="shared" si="16"/>
        <v>428340.6938939386</v>
      </c>
      <c r="CO28" s="4">
        <f t="shared" si="16"/>
        <v>436742.42401782045</v>
      </c>
      <c r="CP28" s="4">
        <f t="shared" si="16"/>
        <v>445255.4681280477</v>
      </c>
      <c r="CQ28" s="4">
        <f t="shared" si="16"/>
        <v>453882.4391666172</v>
      </c>
      <c r="CR28" s="4">
        <f t="shared" si="16"/>
        <v>462626.0114107279</v>
      </c>
      <c r="CS28" s="4">
        <f t="shared" si="16"/>
        <v>471488.9219125405</v>
      </c>
      <c r="CT28" s="4">
        <f t="shared" si="16"/>
        <v>480473.97197273246</v>
      </c>
      <c r="CU28" s="4">
        <f t="shared" si="16"/>
        <v>489584.02864864335</v>
      </c>
      <c r="CV28" s="4">
        <f t="shared" si="16"/>
        <v>498822.02629782166</v>
      </c>
      <c r="CW28" s="4">
        <f t="shared" si="16"/>
        <v>508190.9681578041</v>
      </c>
      <c r="CX28" s="4">
        <f t="shared" si="16"/>
        <v>517693.9279629782</v>
      </c>
      <c r="CY28" s="4">
        <f t="shared" si="16"/>
        <v>527334.0515993984</v>
      </c>
      <c r="CZ28" s="4">
        <f t="shared" si="16"/>
        <v>537114.5587984466</v>
      </c>
      <c r="DA28" s="4">
        <f t="shared" si="16"/>
        <v>547016.4076558889</v>
      </c>
      <c r="DB28" s="4">
        <f t="shared" si="16"/>
        <v>557035.9091798408</v>
      </c>
      <c r="DC28" s="4">
        <f t="shared" si="16"/>
        <v>567175.8401652693</v>
      </c>
      <c r="DD28" s="4">
        <f t="shared" si="16"/>
        <v>577439.042944035</v>
      </c>
      <c r="DE28" s="4">
        <f t="shared" si="16"/>
        <v>587828.4269316698</v>
      </c>
      <c r="DF28" s="4">
        <f t="shared" si="16"/>
        <v>598346.970210661</v>
      </c>
      <c r="DG28" s="4">
        <f t="shared" si="16"/>
        <v>608997.7211511035</v>
      </c>
      <c r="DH28" s="4">
        <f t="shared" si="16"/>
        <v>619783.8000696022</v>
      </c>
      <c r="DI28" s="4">
        <f t="shared" si="16"/>
        <v>630708.400927327</v>
      </c>
      <c r="DJ28" s="4">
        <f t="shared" si="16"/>
        <v>641774.7930681447</v>
      </c>
      <c r="DK28" s="4">
        <f t="shared" si="16"/>
        <v>652986.3229977736</v>
      </c>
      <c r="DL28" s="4">
        <f t="shared" si="16"/>
        <v>664346.4162049295</v>
      </c>
      <c r="DM28" s="4">
        <f t="shared" si="16"/>
        <v>675858.5790254527</v>
      </c>
      <c r="DN28" s="4">
        <f t="shared" si="16"/>
        <v>687526.400550433</v>
      </c>
      <c r="DO28" s="4">
        <f t="shared" si="16"/>
        <v>699353.5545793677</v>
      </c>
      <c r="DP28" s="4">
        <f t="shared" si="16"/>
        <v>711343.8016194191</v>
      </c>
      <c r="DQ28" s="4">
        <f t="shared" si="16"/>
        <v>723500.9909318566</v>
      </c>
    </row>
    <row r="29" spans="1:121" ht="12.75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ht="12.75">
      <c r="A30" s="22" t="s">
        <v>40</v>
      </c>
      <c r="B30" s="23">
        <f>DQ27</f>
        <v>14677221.435562406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ht="12.75">
      <c r="A31" s="22" t="s">
        <v>13</v>
      </c>
      <c r="B31" s="23">
        <f>DQ28</f>
        <v>723500.9909318566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2:121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4" ht="12.75">
      <c r="A34" t="s">
        <v>21</v>
      </c>
    </row>
    <row r="35" spans="1:121" ht="12.75">
      <c r="A35" s="10" t="s">
        <v>23</v>
      </c>
      <c r="B35" s="4">
        <f>IF(B46&lt;=0,0,+B46)</f>
        <v>1125</v>
      </c>
      <c r="C35" s="4">
        <f>IF(C46&lt;=0,0,+C46)</f>
        <v>1125</v>
      </c>
      <c r="D35" s="4">
        <f aca="true" t="shared" si="17" ref="D35:BO38">IF(D46&lt;=0,0,+D46)</f>
        <v>1125</v>
      </c>
      <c r="E35" s="4">
        <f t="shared" si="17"/>
        <v>1125</v>
      </c>
      <c r="F35" s="4">
        <f t="shared" si="17"/>
        <v>1125</v>
      </c>
      <c r="G35" s="4">
        <f t="shared" si="17"/>
        <v>1125</v>
      </c>
      <c r="H35" s="4">
        <f t="shared" si="17"/>
        <v>1125</v>
      </c>
      <c r="I35" s="4">
        <f t="shared" si="17"/>
        <v>1125</v>
      </c>
      <c r="J35" s="4">
        <f t="shared" si="17"/>
        <v>1125</v>
      </c>
      <c r="K35" s="4">
        <f t="shared" si="17"/>
        <v>1125</v>
      </c>
      <c r="L35" s="4">
        <f t="shared" si="17"/>
        <v>1125</v>
      </c>
      <c r="M35" s="4">
        <f t="shared" si="17"/>
        <v>1125</v>
      </c>
      <c r="N35" s="4">
        <f t="shared" si="17"/>
        <v>1125</v>
      </c>
      <c r="O35" s="4">
        <f t="shared" si="17"/>
        <v>1125</v>
      </c>
      <c r="P35" s="4">
        <f t="shared" si="17"/>
        <v>1125</v>
      </c>
      <c r="Q35" s="4">
        <f t="shared" si="17"/>
        <v>1125</v>
      </c>
      <c r="R35" s="4">
        <f t="shared" si="17"/>
        <v>1125</v>
      </c>
      <c r="S35" s="4">
        <f t="shared" si="17"/>
        <v>1125</v>
      </c>
      <c r="T35" s="4">
        <f t="shared" si="17"/>
        <v>1125</v>
      </c>
      <c r="U35" s="4">
        <f t="shared" si="17"/>
        <v>1125</v>
      </c>
      <c r="V35" s="4">
        <f t="shared" si="17"/>
        <v>1125</v>
      </c>
      <c r="W35" s="4">
        <f t="shared" si="17"/>
        <v>1125</v>
      </c>
      <c r="X35" s="4">
        <f t="shared" si="17"/>
        <v>1125</v>
      </c>
      <c r="Y35" s="4">
        <f t="shared" si="17"/>
        <v>1125</v>
      </c>
      <c r="Z35" s="4">
        <f t="shared" si="17"/>
        <v>1125</v>
      </c>
      <c r="AA35" s="4">
        <f t="shared" si="17"/>
        <v>1125</v>
      </c>
      <c r="AB35" s="4">
        <f t="shared" si="17"/>
        <v>1125</v>
      </c>
      <c r="AC35" s="4">
        <f t="shared" si="17"/>
        <v>1125</v>
      </c>
      <c r="AD35" s="4">
        <f t="shared" si="17"/>
        <v>1125</v>
      </c>
      <c r="AE35" s="4">
        <f t="shared" si="17"/>
        <v>1125</v>
      </c>
      <c r="AF35" s="4">
        <f t="shared" si="17"/>
        <v>1125</v>
      </c>
      <c r="AG35" s="4">
        <f t="shared" si="17"/>
        <v>1125</v>
      </c>
      <c r="AH35" s="4">
        <f t="shared" si="17"/>
        <v>1125</v>
      </c>
      <c r="AI35" s="4">
        <f t="shared" si="17"/>
        <v>1125</v>
      </c>
      <c r="AJ35" s="4">
        <f t="shared" si="17"/>
        <v>1125</v>
      </c>
      <c r="AK35" s="4">
        <f t="shared" si="17"/>
        <v>1125</v>
      </c>
      <c r="AL35" s="4">
        <f t="shared" si="17"/>
        <v>1125</v>
      </c>
      <c r="AM35" s="4">
        <f t="shared" si="17"/>
        <v>1125</v>
      </c>
      <c r="AN35" s="4">
        <f t="shared" si="17"/>
        <v>1125</v>
      </c>
      <c r="AO35" s="4">
        <f t="shared" si="17"/>
        <v>1125</v>
      </c>
      <c r="AP35" s="4">
        <f t="shared" si="17"/>
        <v>1125</v>
      </c>
      <c r="AQ35" s="4">
        <f t="shared" si="17"/>
        <v>1125</v>
      </c>
      <c r="AR35" s="4">
        <f t="shared" si="17"/>
        <v>1125</v>
      </c>
      <c r="AS35" s="4">
        <f t="shared" si="17"/>
        <v>1125</v>
      </c>
      <c r="AT35" s="4">
        <f t="shared" si="17"/>
        <v>1125</v>
      </c>
      <c r="AU35" s="4">
        <f t="shared" si="17"/>
        <v>1125</v>
      </c>
      <c r="AV35" s="4">
        <f t="shared" si="17"/>
        <v>1125</v>
      </c>
      <c r="AW35" s="4">
        <f t="shared" si="17"/>
        <v>1125</v>
      </c>
      <c r="AX35" s="4">
        <f t="shared" si="17"/>
        <v>1125</v>
      </c>
      <c r="AY35" s="4">
        <f t="shared" si="17"/>
        <v>1125</v>
      </c>
      <c r="AZ35" s="4">
        <f t="shared" si="17"/>
        <v>1125</v>
      </c>
      <c r="BA35" s="4">
        <f t="shared" si="17"/>
        <v>1125</v>
      </c>
      <c r="BB35" s="4">
        <f t="shared" si="17"/>
        <v>1125</v>
      </c>
      <c r="BC35" s="4">
        <f t="shared" si="17"/>
        <v>1125</v>
      </c>
      <c r="BD35" s="4">
        <f t="shared" si="17"/>
        <v>1125</v>
      </c>
      <c r="BE35" s="4">
        <f t="shared" si="17"/>
        <v>1125</v>
      </c>
      <c r="BF35" s="4">
        <f t="shared" si="17"/>
        <v>1125</v>
      </c>
      <c r="BG35" s="4">
        <f t="shared" si="17"/>
        <v>1125</v>
      </c>
      <c r="BH35" s="4">
        <f t="shared" si="17"/>
        <v>1125</v>
      </c>
      <c r="BI35" s="4">
        <f t="shared" si="17"/>
        <v>1125</v>
      </c>
      <c r="BJ35" s="4">
        <f t="shared" si="17"/>
        <v>1125</v>
      </c>
      <c r="BK35" s="4">
        <f t="shared" si="17"/>
        <v>1125</v>
      </c>
      <c r="BL35" s="4">
        <f t="shared" si="17"/>
        <v>1125</v>
      </c>
      <c r="BM35" s="4">
        <f t="shared" si="17"/>
        <v>1125</v>
      </c>
      <c r="BN35" s="4">
        <f t="shared" si="17"/>
        <v>1125</v>
      </c>
      <c r="BO35" s="4">
        <f t="shared" si="17"/>
        <v>1125</v>
      </c>
      <c r="BP35" s="4">
        <f aca="true" t="shared" si="18" ref="BP35:DQ39">IF(BP46&lt;=0,0,+BP46)</f>
        <v>1125</v>
      </c>
      <c r="BQ35" s="4">
        <f t="shared" si="18"/>
        <v>1125</v>
      </c>
      <c r="BR35" s="4">
        <f t="shared" si="18"/>
        <v>1125</v>
      </c>
      <c r="BS35" s="4">
        <f t="shared" si="18"/>
        <v>1125</v>
      </c>
      <c r="BT35" s="4">
        <f t="shared" si="18"/>
        <v>1125</v>
      </c>
      <c r="BU35" s="4">
        <f t="shared" si="18"/>
        <v>1125</v>
      </c>
      <c r="BV35" s="4">
        <f t="shared" si="18"/>
        <v>1125</v>
      </c>
      <c r="BW35" s="4">
        <f t="shared" si="18"/>
        <v>1125</v>
      </c>
      <c r="BX35" s="4">
        <f t="shared" si="18"/>
        <v>1125</v>
      </c>
      <c r="BY35" s="4">
        <f t="shared" si="18"/>
        <v>1125</v>
      </c>
      <c r="BZ35" s="4">
        <f t="shared" si="18"/>
        <v>1125</v>
      </c>
      <c r="CA35" s="4">
        <f t="shared" si="18"/>
        <v>1125</v>
      </c>
      <c r="CB35" s="4">
        <f t="shared" si="18"/>
        <v>1125</v>
      </c>
      <c r="CC35" s="4">
        <f t="shared" si="18"/>
        <v>1125</v>
      </c>
      <c r="CD35" s="4">
        <f t="shared" si="18"/>
        <v>1125</v>
      </c>
      <c r="CE35" s="4">
        <f t="shared" si="18"/>
        <v>1125</v>
      </c>
      <c r="CF35" s="4">
        <f t="shared" si="18"/>
        <v>1125</v>
      </c>
      <c r="CG35" s="4">
        <f t="shared" si="18"/>
        <v>1125</v>
      </c>
      <c r="CH35" s="4">
        <f t="shared" si="18"/>
        <v>1125</v>
      </c>
      <c r="CI35" s="4">
        <f t="shared" si="18"/>
        <v>1125</v>
      </c>
      <c r="CJ35" s="4">
        <f t="shared" si="18"/>
        <v>1125</v>
      </c>
      <c r="CK35" s="4">
        <f t="shared" si="18"/>
        <v>1125</v>
      </c>
      <c r="CL35" s="4">
        <f t="shared" si="18"/>
        <v>1125</v>
      </c>
      <c r="CM35" s="4">
        <f t="shared" si="18"/>
        <v>1125</v>
      </c>
      <c r="CN35" s="4">
        <f t="shared" si="18"/>
        <v>1125</v>
      </c>
      <c r="CO35" s="4">
        <f t="shared" si="18"/>
        <v>1125</v>
      </c>
      <c r="CP35" s="4">
        <f t="shared" si="18"/>
        <v>1125</v>
      </c>
      <c r="CQ35" s="4">
        <f t="shared" si="18"/>
        <v>1125</v>
      </c>
      <c r="CR35" s="4">
        <f t="shared" si="18"/>
        <v>1125</v>
      </c>
      <c r="CS35" s="4">
        <f t="shared" si="18"/>
        <v>1125</v>
      </c>
      <c r="CT35" s="4">
        <f t="shared" si="18"/>
        <v>1125</v>
      </c>
      <c r="CU35" s="4">
        <f t="shared" si="18"/>
        <v>1125</v>
      </c>
      <c r="CV35" s="4">
        <f t="shared" si="18"/>
        <v>1125</v>
      </c>
      <c r="CW35" s="4">
        <f t="shared" si="18"/>
        <v>1125</v>
      </c>
      <c r="CX35" s="4">
        <f t="shared" si="18"/>
        <v>1125</v>
      </c>
      <c r="CY35" s="4">
        <f t="shared" si="18"/>
        <v>1125</v>
      </c>
      <c r="CZ35" s="4">
        <f t="shared" si="18"/>
        <v>1125</v>
      </c>
      <c r="DA35" s="4">
        <f t="shared" si="18"/>
        <v>1125</v>
      </c>
      <c r="DB35" s="4">
        <f t="shared" si="18"/>
        <v>1125</v>
      </c>
      <c r="DC35" s="4">
        <f t="shared" si="18"/>
        <v>1125</v>
      </c>
      <c r="DD35" s="4">
        <f t="shared" si="18"/>
        <v>1125</v>
      </c>
      <c r="DE35" s="4">
        <f t="shared" si="18"/>
        <v>1125</v>
      </c>
      <c r="DF35" s="4">
        <f t="shared" si="18"/>
        <v>1125</v>
      </c>
      <c r="DG35" s="4">
        <f t="shared" si="18"/>
        <v>1125</v>
      </c>
      <c r="DH35" s="4">
        <f t="shared" si="18"/>
        <v>1125</v>
      </c>
      <c r="DI35" s="4">
        <f t="shared" si="18"/>
        <v>1125</v>
      </c>
      <c r="DJ35" s="4">
        <f t="shared" si="18"/>
        <v>1125</v>
      </c>
      <c r="DK35" s="4">
        <f t="shared" si="18"/>
        <v>1125</v>
      </c>
      <c r="DL35" s="4">
        <f t="shared" si="18"/>
        <v>1125</v>
      </c>
      <c r="DM35" s="4">
        <f t="shared" si="18"/>
        <v>1125</v>
      </c>
      <c r="DN35" s="4">
        <f t="shared" si="18"/>
        <v>1125</v>
      </c>
      <c r="DO35" s="4">
        <f t="shared" si="18"/>
        <v>1125</v>
      </c>
      <c r="DP35" s="4">
        <f t="shared" si="18"/>
        <v>1125</v>
      </c>
      <c r="DQ35" s="4">
        <f t="shared" si="18"/>
        <v>1125</v>
      </c>
    </row>
    <row r="36" spans="1:121" ht="12.75">
      <c r="A36" s="10" t="s">
        <v>24</v>
      </c>
      <c r="B36" s="4">
        <f aca="true" t="shared" si="19" ref="B36:Q41">IF(B47&lt;=0,0,+B47)</f>
        <v>937.5</v>
      </c>
      <c r="C36" s="4">
        <f t="shared" si="19"/>
        <v>937.5</v>
      </c>
      <c r="D36" s="4">
        <f t="shared" si="17"/>
        <v>937.5</v>
      </c>
      <c r="E36" s="4">
        <f t="shared" si="17"/>
        <v>937.5</v>
      </c>
      <c r="F36" s="4">
        <f t="shared" si="17"/>
        <v>937.5</v>
      </c>
      <c r="G36" s="4">
        <f t="shared" si="17"/>
        <v>937.5</v>
      </c>
      <c r="H36" s="4">
        <f t="shared" si="17"/>
        <v>937.5</v>
      </c>
      <c r="I36" s="4">
        <f t="shared" si="17"/>
        <v>937.5</v>
      </c>
      <c r="J36" s="4">
        <f t="shared" si="17"/>
        <v>937.5</v>
      </c>
      <c r="K36" s="4">
        <f t="shared" si="17"/>
        <v>937.5</v>
      </c>
      <c r="L36" s="4">
        <f t="shared" si="17"/>
        <v>937.5</v>
      </c>
      <c r="M36" s="4">
        <f t="shared" si="17"/>
        <v>937.5</v>
      </c>
      <c r="N36" s="4">
        <f t="shared" si="17"/>
        <v>937.5</v>
      </c>
      <c r="O36" s="4">
        <f t="shared" si="17"/>
        <v>937.5</v>
      </c>
      <c r="P36" s="4">
        <f t="shared" si="17"/>
        <v>937.5</v>
      </c>
      <c r="Q36" s="4">
        <f t="shared" si="17"/>
        <v>937.5</v>
      </c>
      <c r="R36" s="4">
        <f t="shared" si="17"/>
        <v>937.5</v>
      </c>
      <c r="S36" s="4">
        <f t="shared" si="17"/>
        <v>937.5</v>
      </c>
      <c r="T36" s="4">
        <f t="shared" si="17"/>
        <v>937.5</v>
      </c>
      <c r="U36" s="4">
        <f t="shared" si="17"/>
        <v>937.5</v>
      </c>
      <c r="V36" s="4">
        <f t="shared" si="17"/>
        <v>937.5</v>
      </c>
      <c r="W36" s="4">
        <f t="shared" si="17"/>
        <v>937.5</v>
      </c>
      <c r="X36" s="4">
        <f t="shared" si="17"/>
        <v>937.5</v>
      </c>
      <c r="Y36" s="4">
        <f t="shared" si="17"/>
        <v>937.5</v>
      </c>
      <c r="Z36" s="4">
        <f t="shared" si="17"/>
        <v>937.5</v>
      </c>
      <c r="AA36" s="4">
        <f t="shared" si="17"/>
        <v>937.5</v>
      </c>
      <c r="AB36" s="4">
        <f t="shared" si="17"/>
        <v>937.5</v>
      </c>
      <c r="AC36" s="4">
        <f t="shared" si="17"/>
        <v>937.5</v>
      </c>
      <c r="AD36" s="4">
        <f t="shared" si="17"/>
        <v>937.5</v>
      </c>
      <c r="AE36" s="4">
        <f t="shared" si="17"/>
        <v>937.5</v>
      </c>
      <c r="AF36" s="4">
        <f t="shared" si="17"/>
        <v>937.5</v>
      </c>
      <c r="AG36" s="4">
        <f t="shared" si="17"/>
        <v>937.5</v>
      </c>
      <c r="AH36" s="4">
        <f t="shared" si="17"/>
        <v>937.5</v>
      </c>
      <c r="AI36" s="4">
        <f t="shared" si="17"/>
        <v>937.5</v>
      </c>
      <c r="AJ36" s="4">
        <f t="shared" si="17"/>
        <v>937.5</v>
      </c>
      <c r="AK36" s="4">
        <f t="shared" si="17"/>
        <v>937.5</v>
      </c>
      <c r="AL36" s="4">
        <f t="shared" si="17"/>
        <v>937.5</v>
      </c>
      <c r="AM36" s="4">
        <f t="shared" si="17"/>
        <v>937.5</v>
      </c>
      <c r="AN36" s="4">
        <f t="shared" si="17"/>
        <v>937.5</v>
      </c>
      <c r="AO36" s="4">
        <f t="shared" si="17"/>
        <v>937.5</v>
      </c>
      <c r="AP36" s="4">
        <f t="shared" si="17"/>
        <v>937.5</v>
      </c>
      <c r="AQ36" s="4">
        <f t="shared" si="17"/>
        <v>937.5</v>
      </c>
      <c r="AR36" s="4">
        <f t="shared" si="17"/>
        <v>937.5</v>
      </c>
      <c r="AS36" s="4">
        <f t="shared" si="17"/>
        <v>937.5</v>
      </c>
      <c r="AT36" s="4">
        <f t="shared" si="17"/>
        <v>937.5</v>
      </c>
      <c r="AU36" s="4">
        <f t="shared" si="17"/>
        <v>937.5</v>
      </c>
      <c r="AV36" s="4">
        <f t="shared" si="17"/>
        <v>937.5</v>
      </c>
      <c r="AW36" s="4">
        <f t="shared" si="17"/>
        <v>937.5</v>
      </c>
      <c r="AX36" s="4">
        <f t="shared" si="17"/>
        <v>937.5</v>
      </c>
      <c r="AY36" s="4">
        <f t="shared" si="17"/>
        <v>937.5</v>
      </c>
      <c r="AZ36" s="4">
        <f t="shared" si="17"/>
        <v>937.5</v>
      </c>
      <c r="BA36" s="4">
        <f t="shared" si="17"/>
        <v>937.5</v>
      </c>
      <c r="BB36" s="4">
        <f t="shared" si="17"/>
        <v>937.5</v>
      </c>
      <c r="BC36" s="4">
        <f t="shared" si="17"/>
        <v>937.5</v>
      </c>
      <c r="BD36" s="4">
        <f t="shared" si="17"/>
        <v>937.5</v>
      </c>
      <c r="BE36" s="4">
        <f t="shared" si="17"/>
        <v>937.5</v>
      </c>
      <c r="BF36" s="4">
        <f t="shared" si="17"/>
        <v>937.5</v>
      </c>
      <c r="BG36" s="4">
        <f t="shared" si="17"/>
        <v>937.5</v>
      </c>
      <c r="BH36" s="4">
        <f t="shared" si="17"/>
        <v>937.5</v>
      </c>
      <c r="BI36" s="4">
        <f t="shared" si="17"/>
        <v>937.5</v>
      </c>
      <c r="BJ36" s="4">
        <f t="shared" si="17"/>
        <v>937.5</v>
      </c>
      <c r="BK36" s="4">
        <f t="shared" si="17"/>
        <v>937.5</v>
      </c>
      <c r="BL36" s="4">
        <f t="shared" si="17"/>
        <v>937.5</v>
      </c>
      <c r="BM36" s="4">
        <f t="shared" si="17"/>
        <v>937.5</v>
      </c>
      <c r="BN36" s="4">
        <f t="shared" si="17"/>
        <v>937.5</v>
      </c>
      <c r="BO36" s="4">
        <f t="shared" si="17"/>
        <v>937.5</v>
      </c>
      <c r="BP36" s="4">
        <f t="shared" si="18"/>
        <v>937.5</v>
      </c>
      <c r="BQ36" s="4">
        <f t="shared" si="18"/>
        <v>937.5</v>
      </c>
      <c r="BR36" s="4">
        <f t="shared" si="18"/>
        <v>937.5</v>
      </c>
      <c r="BS36" s="4">
        <f t="shared" si="18"/>
        <v>937.5</v>
      </c>
      <c r="BT36" s="4">
        <f t="shared" si="18"/>
        <v>937.5</v>
      </c>
      <c r="BU36" s="4">
        <f t="shared" si="18"/>
        <v>937.5</v>
      </c>
      <c r="BV36" s="4">
        <f t="shared" si="18"/>
        <v>937.5</v>
      </c>
      <c r="BW36" s="4">
        <f t="shared" si="18"/>
        <v>937.5</v>
      </c>
      <c r="BX36" s="4">
        <f t="shared" si="18"/>
        <v>937.5</v>
      </c>
      <c r="BY36" s="4">
        <f t="shared" si="18"/>
        <v>937.5</v>
      </c>
      <c r="BZ36" s="4">
        <f t="shared" si="18"/>
        <v>937.5</v>
      </c>
      <c r="CA36" s="4">
        <f t="shared" si="18"/>
        <v>937.5</v>
      </c>
      <c r="CB36" s="4">
        <f t="shared" si="18"/>
        <v>937.5</v>
      </c>
      <c r="CC36" s="4">
        <f t="shared" si="18"/>
        <v>937.5</v>
      </c>
      <c r="CD36" s="4">
        <f t="shared" si="18"/>
        <v>937.5</v>
      </c>
      <c r="CE36" s="4">
        <f t="shared" si="18"/>
        <v>937.5</v>
      </c>
      <c r="CF36" s="4">
        <f t="shared" si="18"/>
        <v>937.5</v>
      </c>
      <c r="CG36" s="4">
        <f t="shared" si="18"/>
        <v>937.5</v>
      </c>
      <c r="CH36" s="4">
        <f t="shared" si="18"/>
        <v>937.5</v>
      </c>
      <c r="CI36" s="4">
        <f t="shared" si="18"/>
        <v>937.5</v>
      </c>
      <c r="CJ36" s="4">
        <f t="shared" si="18"/>
        <v>937.5</v>
      </c>
      <c r="CK36" s="4">
        <f t="shared" si="18"/>
        <v>937.5</v>
      </c>
      <c r="CL36" s="4">
        <f t="shared" si="18"/>
        <v>937.5</v>
      </c>
      <c r="CM36" s="4">
        <f t="shared" si="18"/>
        <v>937.5</v>
      </c>
      <c r="CN36" s="4">
        <f t="shared" si="18"/>
        <v>937.5</v>
      </c>
      <c r="CO36" s="4">
        <f t="shared" si="18"/>
        <v>937.5</v>
      </c>
      <c r="CP36" s="4">
        <f t="shared" si="18"/>
        <v>937.5</v>
      </c>
      <c r="CQ36" s="4">
        <f t="shared" si="18"/>
        <v>937.5</v>
      </c>
      <c r="CR36" s="4">
        <f t="shared" si="18"/>
        <v>937.5</v>
      </c>
      <c r="CS36" s="4">
        <f t="shared" si="18"/>
        <v>937.5</v>
      </c>
      <c r="CT36" s="4">
        <f t="shared" si="18"/>
        <v>937.5</v>
      </c>
      <c r="CU36" s="4">
        <f t="shared" si="18"/>
        <v>937.5</v>
      </c>
      <c r="CV36" s="4">
        <f t="shared" si="18"/>
        <v>937.5</v>
      </c>
      <c r="CW36" s="4">
        <f t="shared" si="18"/>
        <v>937.5</v>
      </c>
      <c r="CX36" s="4">
        <f t="shared" si="18"/>
        <v>937.5</v>
      </c>
      <c r="CY36" s="4">
        <f t="shared" si="18"/>
        <v>937.5</v>
      </c>
      <c r="CZ36" s="4">
        <f t="shared" si="18"/>
        <v>937.5</v>
      </c>
      <c r="DA36" s="4">
        <f t="shared" si="18"/>
        <v>937.5</v>
      </c>
      <c r="DB36" s="4">
        <f t="shared" si="18"/>
        <v>937.5</v>
      </c>
      <c r="DC36" s="4">
        <f t="shared" si="18"/>
        <v>937.5</v>
      </c>
      <c r="DD36" s="4">
        <f t="shared" si="18"/>
        <v>937.5</v>
      </c>
      <c r="DE36" s="4">
        <f t="shared" si="18"/>
        <v>937.5</v>
      </c>
      <c r="DF36" s="4">
        <f t="shared" si="18"/>
        <v>937.5</v>
      </c>
      <c r="DG36" s="4">
        <f t="shared" si="18"/>
        <v>937.5</v>
      </c>
      <c r="DH36" s="4">
        <f t="shared" si="18"/>
        <v>937.5</v>
      </c>
      <c r="DI36" s="4">
        <f t="shared" si="18"/>
        <v>937.5</v>
      </c>
      <c r="DJ36" s="4">
        <f t="shared" si="18"/>
        <v>937.5</v>
      </c>
      <c r="DK36" s="4">
        <f t="shared" si="18"/>
        <v>937.5</v>
      </c>
      <c r="DL36" s="4">
        <f t="shared" si="18"/>
        <v>937.5</v>
      </c>
      <c r="DM36" s="4">
        <f t="shared" si="18"/>
        <v>937.5</v>
      </c>
      <c r="DN36" s="4">
        <f t="shared" si="18"/>
        <v>937.5</v>
      </c>
      <c r="DO36" s="4">
        <f t="shared" si="18"/>
        <v>937.5</v>
      </c>
      <c r="DP36" s="4">
        <f t="shared" si="18"/>
        <v>937.5</v>
      </c>
      <c r="DQ36" s="4">
        <f t="shared" si="18"/>
        <v>937.5</v>
      </c>
    </row>
    <row r="37" spans="1:121" ht="12.75">
      <c r="A37" s="10" t="s">
        <v>25</v>
      </c>
      <c r="B37" s="4">
        <f t="shared" si="19"/>
        <v>36.17053362666769</v>
      </c>
      <c r="C37" s="4">
        <f t="shared" si="19"/>
        <v>69.98935642167949</v>
      </c>
      <c r="D37" s="4">
        <f t="shared" si="17"/>
        <v>104.5717243157127</v>
      </c>
      <c r="E37" s="4">
        <f t="shared" si="17"/>
        <v>139.9348762624045</v>
      </c>
      <c r="F37" s="4">
        <f t="shared" si="17"/>
        <v>176.0964404281882</v>
      </c>
      <c r="G37" s="4">
        <f t="shared" si="17"/>
        <v>213.07444297975127</v>
      </c>
      <c r="H37" s="4">
        <f t="shared" si="17"/>
        <v>250.88731706989486</v>
      </c>
      <c r="I37" s="4">
        <f t="shared" si="17"/>
        <v>289.55391202626845</v>
      </c>
      <c r="J37" s="4">
        <f t="shared" si="17"/>
        <v>329.093502747566</v>
      </c>
      <c r="K37" s="4">
        <f t="shared" si="17"/>
        <v>369.52579931186546</v>
      </c>
      <c r="L37" s="4">
        <f t="shared" si="17"/>
        <v>410.8709568018979</v>
      </c>
      <c r="M37" s="4">
        <f t="shared" si="17"/>
        <v>453.14958535214794</v>
      </c>
      <c r="N37" s="4">
        <f t="shared" si="17"/>
        <v>496.3827604227945</v>
      </c>
      <c r="O37" s="4">
        <f t="shared" si="17"/>
        <v>540.5920333056093</v>
      </c>
      <c r="P37" s="4">
        <f t="shared" si="17"/>
        <v>585.7994418670538</v>
      </c>
      <c r="Q37" s="4">
        <f t="shared" si="17"/>
        <v>632.0275215339291</v>
      </c>
      <c r="R37" s="4">
        <f t="shared" si="17"/>
        <v>679.2993165270517</v>
      </c>
      <c r="S37" s="4">
        <f t="shared" si="17"/>
        <v>727.638391348562</v>
      </c>
      <c r="T37" s="4">
        <f t="shared" si="17"/>
        <v>777.0688425285845</v>
      </c>
      <c r="U37" s="4">
        <f t="shared" si="17"/>
        <v>827.6153106370991</v>
      </c>
      <c r="V37" s="4">
        <f t="shared" si="17"/>
        <v>879.3029925670124</v>
      </c>
      <c r="W37" s="4">
        <f t="shared" si="17"/>
        <v>932.1576540945472</v>
      </c>
      <c r="X37" s="4">
        <f t="shared" si="17"/>
        <v>986.2056427232169</v>
      </c>
      <c r="Y37" s="4">
        <f t="shared" si="17"/>
        <v>1041.473900817785</v>
      </c>
      <c r="Z37" s="4">
        <f t="shared" si="17"/>
        <v>1097.9899790347545</v>
      </c>
      <c r="AA37" s="4">
        <f t="shared" si="17"/>
        <v>1155.7820500560872</v>
      </c>
      <c r="AB37" s="4">
        <f t="shared" si="17"/>
        <v>1214.878922632994</v>
      </c>
      <c r="AC37" s="4">
        <f t="shared" si="17"/>
        <v>1275.3100559468016</v>
      </c>
      <c r="AD37" s="4">
        <f t="shared" si="17"/>
        <v>1337.1055742940487</v>
      </c>
      <c r="AE37" s="4">
        <f t="shared" si="17"/>
        <v>1400.296282103138</v>
      </c>
      <c r="AF37" s="4">
        <f t="shared" si="17"/>
        <v>1464.9136792900267</v>
      </c>
      <c r="AG37" s="4">
        <f t="shared" si="17"/>
        <v>1500</v>
      </c>
      <c r="AH37" s="4">
        <f t="shared" si="17"/>
        <v>1500</v>
      </c>
      <c r="AI37" s="4">
        <f t="shared" si="17"/>
        <v>1500</v>
      </c>
      <c r="AJ37" s="4">
        <f t="shared" si="17"/>
        <v>1500</v>
      </c>
      <c r="AK37" s="4">
        <f t="shared" si="17"/>
        <v>1500</v>
      </c>
      <c r="AL37" s="4">
        <f t="shared" si="17"/>
        <v>1500</v>
      </c>
      <c r="AM37" s="4">
        <f t="shared" si="17"/>
        <v>1500</v>
      </c>
      <c r="AN37" s="4">
        <f t="shared" si="17"/>
        <v>1500</v>
      </c>
      <c r="AO37" s="4">
        <f t="shared" si="17"/>
        <v>1500</v>
      </c>
      <c r="AP37" s="4">
        <f t="shared" si="17"/>
        <v>1500</v>
      </c>
      <c r="AQ37" s="4">
        <f t="shared" si="17"/>
        <v>1500</v>
      </c>
      <c r="AR37" s="4">
        <f t="shared" si="17"/>
        <v>1500</v>
      </c>
      <c r="AS37" s="4">
        <f t="shared" si="17"/>
        <v>1500</v>
      </c>
      <c r="AT37" s="4">
        <f t="shared" si="17"/>
        <v>1500</v>
      </c>
      <c r="AU37" s="4">
        <f t="shared" si="17"/>
        <v>1500</v>
      </c>
      <c r="AV37" s="4">
        <f t="shared" si="17"/>
        <v>1500</v>
      </c>
      <c r="AW37" s="4">
        <f t="shared" si="17"/>
        <v>1500</v>
      </c>
      <c r="AX37" s="4">
        <f t="shared" si="17"/>
        <v>1500</v>
      </c>
      <c r="AY37" s="4">
        <f t="shared" si="17"/>
        <v>1500</v>
      </c>
      <c r="AZ37" s="4">
        <f t="shared" si="17"/>
        <v>1500</v>
      </c>
      <c r="BA37" s="4">
        <f t="shared" si="17"/>
        <v>1500</v>
      </c>
      <c r="BB37" s="4">
        <f t="shared" si="17"/>
        <v>1500</v>
      </c>
      <c r="BC37" s="4">
        <f t="shared" si="17"/>
        <v>1500</v>
      </c>
      <c r="BD37" s="4">
        <f t="shared" si="17"/>
        <v>1500</v>
      </c>
      <c r="BE37" s="4">
        <f t="shared" si="17"/>
        <v>1500</v>
      </c>
      <c r="BF37" s="4">
        <f t="shared" si="17"/>
        <v>1500</v>
      </c>
      <c r="BG37" s="4">
        <f t="shared" si="17"/>
        <v>1500</v>
      </c>
      <c r="BH37" s="4">
        <f t="shared" si="17"/>
        <v>1500</v>
      </c>
      <c r="BI37" s="4">
        <f t="shared" si="17"/>
        <v>1500</v>
      </c>
      <c r="BJ37" s="4">
        <f t="shared" si="17"/>
        <v>1500</v>
      </c>
      <c r="BK37" s="4">
        <f t="shared" si="17"/>
        <v>1500</v>
      </c>
      <c r="BL37" s="4">
        <f t="shared" si="17"/>
        <v>1500</v>
      </c>
      <c r="BM37" s="4">
        <f t="shared" si="17"/>
        <v>1500</v>
      </c>
      <c r="BN37" s="4">
        <f t="shared" si="17"/>
        <v>1500</v>
      </c>
      <c r="BO37" s="4">
        <f t="shared" si="17"/>
        <v>1500</v>
      </c>
      <c r="BP37" s="4">
        <f t="shared" si="18"/>
        <v>1500</v>
      </c>
      <c r="BQ37" s="4">
        <f t="shared" si="18"/>
        <v>1500</v>
      </c>
      <c r="BR37" s="4">
        <f t="shared" si="18"/>
        <v>1500</v>
      </c>
      <c r="BS37" s="4">
        <f t="shared" si="18"/>
        <v>1500</v>
      </c>
      <c r="BT37" s="4">
        <f t="shared" si="18"/>
        <v>1500</v>
      </c>
      <c r="BU37" s="4">
        <f t="shared" si="18"/>
        <v>1500</v>
      </c>
      <c r="BV37" s="4">
        <f t="shared" si="18"/>
        <v>1500</v>
      </c>
      <c r="BW37" s="4">
        <f t="shared" si="18"/>
        <v>1500</v>
      </c>
      <c r="BX37" s="4">
        <f t="shared" si="18"/>
        <v>1500</v>
      </c>
      <c r="BY37" s="4">
        <f t="shared" si="18"/>
        <v>1500</v>
      </c>
      <c r="BZ37" s="4">
        <f t="shared" si="18"/>
        <v>1500</v>
      </c>
      <c r="CA37" s="4">
        <f t="shared" si="18"/>
        <v>1500</v>
      </c>
      <c r="CB37" s="4">
        <f t="shared" si="18"/>
        <v>1500</v>
      </c>
      <c r="CC37" s="4">
        <f t="shared" si="18"/>
        <v>1500</v>
      </c>
      <c r="CD37" s="4">
        <f t="shared" si="18"/>
        <v>1500</v>
      </c>
      <c r="CE37" s="4">
        <f t="shared" si="18"/>
        <v>1500</v>
      </c>
      <c r="CF37" s="4">
        <f t="shared" si="18"/>
        <v>1500</v>
      </c>
      <c r="CG37" s="4">
        <f t="shared" si="18"/>
        <v>1500</v>
      </c>
      <c r="CH37" s="4">
        <f t="shared" si="18"/>
        <v>1500</v>
      </c>
      <c r="CI37" s="4">
        <f t="shared" si="18"/>
        <v>1500</v>
      </c>
      <c r="CJ37" s="4">
        <f t="shared" si="18"/>
        <v>1500</v>
      </c>
      <c r="CK37" s="4">
        <f t="shared" si="18"/>
        <v>1500</v>
      </c>
      <c r="CL37" s="4">
        <f t="shared" si="18"/>
        <v>1500</v>
      </c>
      <c r="CM37" s="4">
        <f t="shared" si="18"/>
        <v>1500</v>
      </c>
      <c r="CN37" s="4">
        <f t="shared" si="18"/>
        <v>1500</v>
      </c>
      <c r="CO37" s="4">
        <f t="shared" si="18"/>
        <v>1500</v>
      </c>
      <c r="CP37" s="4">
        <f t="shared" si="18"/>
        <v>1500</v>
      </c>
      <c r="CQ37" s="4">
        <f t="shared" si="18"/>
        <v>1500</v>
      </c>
      <c r="CR37" s="4">
        <f t="shared" si="18"/>
        <v>1500</v>
      </c>
      <c r="CS37" s="4">
        <f t="shared" si="18"/>
        <v>1500</v>
      </c>
      <c r="CT37" s="4">
        <f t="shared" si="18"/>
        <v>1500</v>
      </c>
      <c r="CU37" s="4">
        <f t="shared" si="18"/>
        <v>1500</v>
      </c>
      <c r="CV37" s="4">
        <f t="shared" si="18"/>
        <v>1500</v>
      </c>
      <c r="CW37" s="4">
        <f t="shared" si="18"/>
        <v>1500</v>
      </c>
      <c r="CX37" s="4">
        <f t="shared" si="18"/>
        <v>1500</v>
      </c>
      <c r="CY37" s="4">
        <f t="shared" si="18"/>
        <v>1500</v>
      </c>
      <c r="CZ37" s="4">
        <f t="shared" si="18"/>
        <v>1500</v>
      </c>
      <c r="DA37" s="4">
        <f t="shared" si="18"/>
        <v>1500</v>
      </c>
      <c r="DB37" s="4">
        <f t="shared" si="18"/>
        <v>1500</v>
      </c>
      <c r="DC37" s="4">
        <f t="shared" si="18"/>
        <v>1500</v>
      </c>
      <c r="DD37" s="4">
        <f t="shared" si="18"/>
        <v>1500</v>
      </c>
      <c r="DE37" s="4">
        <f t="shared" si="18"/>
        <v>1500</v>
      </c>
      <c r="DF37" s="4">
        <f t="shared" si="18"/>
        <v>1500</v>
      </c>
      <c r="DG37" s="4">
        <f t="shared" si="18"/>
        <v>1500</v>
      </c>
      <c r="DH37" s="4">
        <f t="shared" si="18"/>
        <v>1500</v>
      </c>
      <c r="DI37" s="4">
        <f t="shared" si="18"/>
        <v>1500</v>
      </c>
      <c r="DJ37" s="4">
        <f t="shared" si="18"/>
        <v>1500</v>
      </c>
      <c r="DK37" s="4">
        <f t="shared" si="18"/>
        <v>1500</v>
      </c>
      <c r="DL37" s="4">
        <f t="shared" si="18"/>
        <v>1500</v>
      </c>
      <c r="DM37" s="4">
        <f t="shared" si="18"/>
        <v>1500</v>
      </c>
      <c r="DN37" s="4">
        <f t="shared" si="18"/>
        <v>1500</v>
      </c>
      <c r="DO37" s="4">
        <f t="shared" si="18"/>
        <v>1500</v>
      </c>
      <c r="DP37" s="4">
        <f t="shared" si="18"/>
        <v>1500</v>
      </c>
      <c r="DQ37" s="4">
        <f t="shared" si="18"/>
        <v>1500</v>
      </c>
    </row>
    <row r="38" spans="1:121" ht="12.75">
      <c r="A38" s="10" t="s">
        <v>26</v>
      </c>
      <c r="B38" s="4">
        <f t="shared" si="19"/>
        <v>0</v>
      </c>
      <c r="C38" s="4">
        <f t="shared" si="19"/>
        <v>0</v>
      </c>
      <c r="D38" s="4">
        <f t="shared" si="17"/>
        <v>0</v>
      </c>
      <c r="E38" s="4">
        <f t="shared" si="17"/>
        <v>0</v>
      </c>
      <c r="F38" s="4">
        <f t="shared" si="17"/>
        <v>0</v>
      </c>
      <c r="G38" s="4">
        <f t="shared" si="17"/>
        <v>0</v>
      </c>
      <c r="H38" s="4">
        <f t="shared" si="17"/>
        <v>0</v>
      </c>
      <c r="I38" s="4">
        <f t="shared" si="17"/>
        <v>0</v>
      </c>
      <c r="J38" s="4">
        <f t="shared" si="17"/>
        <v>0</v>
      </c>
      <c r="K38" s="4">
        <f t="shared" si="17"/>
        <v>0</v>
      </c>
      <c r="L38" s="4">
        <f t="shared" si="17"/>
        <v>0</v>
      </c>
      <c r="M38" s="4">
        <f t="shared" si="17"/>
        <v>0</v>
      </c>
      <c r="N38" s="4">
        <f t="shared" si="17"/>
        <v>0</v>
      </c>
      <c r="O38" s="4">
        <f t="shared" si="17"/>
        <v>0</v>
      </c>
      <c r="P38" s="4">
        <f t="shared" si="17"/>
        <v>0</v>
      </c>
      <c r="Q38" s="4">
        <f t="shared" si="17"/>
        <v>0</v>
      </c>
      <c r="R38" s="4">
        <f t="shared" si="17"/>
        <v>0</v>
      </c>
      <c r="S38" s="4">
        <f t="shared" si="17"/>
        <v>0</v>
      </c>
      <c r="T38" s="4">
        <f t="shared" si="17"/>
        <v>0</v>
      </c>
      <c r="U38" s="4">
        <f t="shared" si="17"/>
        <v>0</v>
      </c>
      <c r="V38" s="4">
        <f t="shared" si="17"/>
        <v>0</v>
      </c>
      <c r="W38" s="4">
        <f t="shared" si="17"/>
        <v>0</v>
      </c>
      <c r="X38" s="4">
        <f t="shared" si="17"/>
        <v>0</v>
      </c>
      <c r="Y38" s="4">
        <f t="shared" si="17"/>
        <v>0</v>
      </c>
      <c r="Z38" s="4">
        <f t="shared" si="17"/>
        <v>0</v>
      </c>
      <c r="AA38" s="4">
        <f t="shared" si="17"/>
        <v>0</v>
      </c>
      <c r="AB38" s="4">
        <f t="shared" si="17"/>
        <v>0</v>
      </c>
      <c r="AC38" s="4">
        <f t="shared" si="17"/>
        <v>0</v>
      </c>
      <c r="AD38" s="4">
        <f t="shared" si="17"/>
        <v>0</v>
      </c>
      <c r="AE38" s="4">
        <f t="shared" si="17"/>
        <v>0</v>
      </c>
      <c r="AF38" s="4">
        <f t="shared" si="17"/>
        <v>0</v>
      </c>
      <c r="AG38" s="4">
        <f t="shared" si="17"/>
        <v>23.242482720455676</v>
      </c>
      <c r="AH38" s="4">
        <f t="shared" si="17"/>
        <v>73.92751120498255</v>
      </c>
      <c r="AI38" s="4">
        <f t="shared" si="17"/>
        <v>125.776347072181</v>
      </c>
      <c r="AJ38" s="4">
        <f t="shared" si="17"/>
        <v>178.81571315647463</v>
      </c>
      <c r="AK38" s="4">
        <f t="shared" si="17"/>
        <v>233.07294589028564</v>
      </c>
      <c r="AL38" s="4">
        <f t="shared" si="17"/>
        <v>288.5760093932007</v>
      </c>
      <c r="AM38" s="4">
        <f t="shared" si="17"/>
        <v>345.3535098846502</v>
      </c>
      <c r="AN38" s="4">
        <f t="shared" si="17"/>
        <v>403.43471042752094</v>
      </c>
      <c r="AO38" s="4">
        <f t="shared" si="17"/>
        <v>462.8495460103103</v>
      </c>
      <c r="AP38" s="4">
        <f t="shared" si="17"/>
        <v>523.6286389755849</v>
      </c>
      <c r="AQ38" s="4">
        <f t="shared" si="17"/>
        <v>585.8033148027031</v>
      </c>
      <c r="AR38" s="4">
        <f t="shared" si="17"/>
        <v>649.4056182529351</v>
      </c>
      <c r="AS38" s="4">
        <f t="shared" si="17"/>
        <v>714.4683298852972</v>
      </c>
      <c r="AT38" s="4">
        <f t="shared" si="17"/>
        <v>781.0249829516171</v>
      </c>
      <c r="AU38" s="4">
        <f t="shared" si="17"/>
        <v>849.1098806795368</v>
      </c>
      <c r="AV38" s="4">
        <f t="shared" si="17"/>
        <v>918.7581139523578</v>
      </c>
      <c r="AW38" s="4">
        <f t="shared" si="17"/>
        <v>990.0055793948459</v>
      </c>
      <c r="AX38" s="4">
        <f t="shared" si="17"/>
        <v>1062.888997874313</v>
      </c>
      <c r="AY38" s="4">
        <f t="shared" si="17"/>
        <v>1137.4459334265118</v>
      </c>
      <c r="AZ38" s="4">
        <f t="shared" si="17"/>
        <v>1213.7148126161</v>
      </c>
      <c r="BA38" s="4">
        <f t="shared" si="17"/>
        <v>1291.734944341653</v>
      </c>
      <c r="BB38" s="4">
        <f t="shared" si="17"/>
        <v>1371.546540095423</v>
      </c>
      <c r="BC38" s="4">
        <f t="shared" si="17"/>
        <v>1453.1907346883042</v>
      </c>
      <c r="BD38" s="4">
        <f t="shared" si="17"/>
        <v>1536.7096074506667</v>
      </c>
      <c r="BE38" s="4">
        <f t="shared" si="17"/>
        <v>1622.1462039199992</v>
      </c>
      <c r="BF38" s="4">
        <f t="shared" si="17"/>
        <v>1709.5445580265346</v>
      </c>
      <c r="BG38" s="4">
        <f t="shared" si="17"/>
        <v>1798.949714788288</v>
      </c>
      <c r="BH38" s="4">
        <f t="shared" si="17"/>
        <v>1890.407753527211</v>
      </c>
      <c r="BI38" s="4">
        <f t="shared" si="17"/>
        <v>1983.9658116184273</v>
      </c>
      <c r="BJ38" s="4">
        <f t="shared" si="17"/>
        <v>2079.6721087847823</v>
      </c>
      <c r="BK38" s="4">
        <f t="shared" si="17"/>
        <v>2177.5759719492385</v>
      </c>
      <c r="BL38" s="4">
        <f t="shared" si="17"/>
        <v>2250</v>
      </c>
      <c r="BM38" s="4">
        <f t="shared" si="17"/>
        <v>2250</v>
      </c>
      <c r="BN38" s="4">
        <f t="shared" si="17"/>
        <v>2250</v>
      </c>
      <c r="BO38" s="4">
        <f>IF(BO49&lt;=0,0,+BO49)</f>
        <v>2250</v>
      </c>
      <c r="BP38" s="4">
        <f t="shared" si="18"/>
        <v>2250</v>
      </c>
      <c r="BQ38" s="4">
        <f t="shared" si="18"/>
        <v>2250</v>
      </c>
      <c r="BR38" s="4">
        <f t="shared" si="18"/>
        <v>2250</v>
      </c>
      <c r="BS38" s="4">
        <f t="shared" si="18"/>
        <v>2250</v>
      </c>
      <c r="BT38" s="4">
        <f t="shared" si="18"/>
        <v>2250</v>
      </c>
      <c r="BU38" s="4">
        <f t="shared" si="18"/>
        <v>2250</v>
      </c>
      <c r="BV38" s="4">
        <f t="shared" si="18"/>
        <v>2250</v>
      </c>
      <c r="BW38" s="4">
        <f t="shared" si="18"/>
        <v>2250</v>
      </c>
      <c r="BX38" s="4">
        <f t="shared" si="18"/>
        <v>2250</v>
      </c>
      <c r="BY38" s="4">
        <f t="shared" si="18"/>
        <v>2250</v>
      </c>
      <c r="BZ38" s="4">
        <f t="shared" si="18"/>
        <v>2250</v>
      </c>
      <c r="CA38" s="4">
        <f t="shared" si="18"/>
        <v>2250</v>
      </c>
      <c r="CB38" s="4">
        <f t="shared" si="18"/>
        <v>2250</v>
      </c>
      <c r="CC38" s="4">
        <f t="shared" si="18"/>
        <v>2250</v>
      </c>
      <c r="CD38" s="4">
        <f t="shared" si="18"/>
        <v>2250</v>
      </c>
      <c r="CE38" s="4">
        <f t="shared" si="18"/>
        <v>2250</v>
      </c>
      <c r="CF38" s="4">
        <f t="shared" si="18"/>
        <v>2250</v>
      </c>
      <c r="CG38" s="4">
        <f t="shared" si="18"/>
        <v>2250</v>
      </c>
      <c r="CH38" s="4">
        <f t="shared" si="18"/>
        <v>2250</v>
      </c>
      <c r="CI38" s="4">
        <f t="shared" si="18"/>
        <v>2250</v>
      </c>
      <c r="CJ38" s="4">
        <f t="shared" si="18"/>
        <v>2250</v>
      </c>
      <c r="CK38" s="4">
        <f t="shared" si="18"/>
        <v>2250</v>
      </c>
      <c r="CL38" s="4">
        <f t="shared" si="18"/>
        <v>2250</v>
      </c>
      <c r="CM38" s="4">
        <f t="shared" si="18"/>
        <v>2250</v>
      </c>
      <c r="CN38" s="4">
        <f t="shared" si="18"/>
        <v>2250</v>
      </c>
      <c r="CO38" s="4">
        <f t="shared" si="18"/>
        <v>2250</v>
      </c>
      <c r="CP38" s="4">
        <f t="shared" si="18"/>
        <v>2250</v>
      </c>
      <c r="CQ38" s="4">
        <f t="shared" si="18"/>
        <v>2250</v>
      </c>
      <c r="CR38" s="4">
        <f t="shared" si="18"/>
        <v>2250</v>
      </c>
      <c r="CS38" s="4">
        <f t="shared" si="18"/>
        <v>2250</v>
      </c>
      <c r="CT38" s="4">
        <f t="shared" si="18"/>
        <v>2250</v>
      </c>
      <c r="CU38" s="4">
        <f t="shared" si="18"/>
        <v>2250</v>
      </c>
      <c r="CV38" s="4">
        <f t="shared" si="18"/>
        <v>2250</v>
      </c>
      <c r="CW38" s="4">
        <f t="shared" si="18"/>
        <v>2250</v>
      </c>
      <c r="CX38" s="4">
        <f t="shared" si="18"/>
        <v>2250</v>
      </c>
      <c r="CY38" s="4">
        <f t="shared" si="18"/>
        <v>2250</v>
      </c>
      <c r="CZ38" s="4">
        <f t="shared" si="18"/>
        <v>2250</v>
      </c>
      <c r="DA38" s="4">
        <f t="shared" si="18"/>
        <v>2250</v>
      </c>
      <c r="DB38" s="4">
        <f t="shared" si="18"/>
        <v>2250</v>
      </c>
      <c r="DC38" s="4">
        <f t="shared" si="18"/>
        <v>2250</v>
      </c>
      <c r="DD38" s="4">
        <f t="shared" si="18"/>
        <v>2250</v>
      </c>
      <c r="DE38" s="4">
        <f t="shared" si="18"/>
        <v>2250</v>
      </c>
      <c r="DF38" s="4">
        <f t="shared" si="18"/>
        <v>2250</v>
      </c>
      <c r="DG38" s="4">
        <f t="shared" si="18"/>
        <v>2250</v>
      </c>
      <c r="DH38" s="4">
        <f t="shared" si="18"/>
        <v>2250</v>
      </c>
      <c r="DI38" s="4">
        <f t="shared" si="18"/>
        <v>2250</v>
      </c>
      <c r="DJ38" s="4">
        <f t="shared" si="18"/>
        <v>2250</v>
      </c>
      <c r="DK38" s="4">
        <f t="shared" si="18"/>
        <v>2250</v>
      </c>
      <c r="DL38" s="4">
        <f t="shared" si="18"/>
        <v>2250</v>
      </c>
      <c r="DM38" s="4">
        <f t="shared" si="18"/>
        <v>2250</v>
      </c>
      <c r="DN38" s="4">
        <f t="shared" si="18"/>
        <v>2250</v>
      </c>
      <c r="DO38" s="4">
        <f t="shared" si="18"/>
        <v>2250</v>
      </c>
      <c r="DP38" s="4">
        <f t="shared" si="18"/>
        <v>2250</v>
      </c>
      <c r="DQ38" s="4">
        <f t="shared" si="18"/>
        <v>2250</v>
      </c>
    </row>
    <row r="39" spans="1:121" ht="12.75">
      <c r="A39" s="10" t="s">
        <v>27</v>
      </c>
      <c r="B39" s="4">
        <f t="shared" si="19"/>
        <v>0</v>
      </c>
      <c r="C39" s="4">
        <f t="shared" si="19"/>
        <v>0</v>
      </c>
      <c r="D39" s="4">
        <f t="shared" si="19"/>
        <v>0</v>
      </c>
      <c r="E39" s="4">
        <f t="shared" si="19"/>
        <v>0</v>
      </c>
      <c r="F39" s="4">
        <f t="shared" si="19"/>
        <v>0</v>
      </c>
      <c r="G39" s="4">
        <f t="shared" si="19"/>
        <v>0</v>
      </c>
      <c r="H39" s="4">
        <f t="shared" si="19"/>
        <v>0</v>
      </c>
      <c r="I39" s="4">
        <f t="shared" si="19"/>
        <v>0</v>
      </c>
      <c r="J39" s="4">
        <f t="shared" si="19"/>
        <v>0</v>
      </c>
      <c r="K39" s="4">
        <f t="shared" si="19"/>
        <v>0</v>
      </c>
      <c r="L39" s="4">
        <f t="shared" si="19"/>
        <v>0</v>
      </c>
      <c r="M39" s="4">
        <f t="shared" si="19"/>
        <v>0</v>
      </c>
      <c r="N39" s="4">
        <f t="shared" si="19"/>
        <v>0</v>
      </c>
      <c r="O39" s="4">
        <f t="shared" si="19"/>
        <v>0</v>
      </c>
      <c r="P39" s="4">
        <f t="shared" si="19"/>
        <v>0</v>
      </c>
      <c r="Q39" s="4">
        <f t="shared" si="19"/>
        <v>0</v>
      </c>
      <c r="R39" s="4">
        <f aca="true" t="shared" si="20" ref="R39:CC41">IF(R50&lt;=0,0,+R50)</f>
        <v>0</v>
      </c>
      <c r="S39" s="4">
        <f t="shared" si="20"/>
        <v>0</v>
      </c>
      <c r="T39" s="4">
        <f t="shared" si="20"/>
        <v>0</v>
      </c>
      <c r="U39" s="4">
        <f t="shared" si="20"/>
        <v>0</v>
      </c>
      <c r="V39" s="4">
        <f t="shared" si="20"/>
        <v>0</v>
      </c>
      <c r="W39" s="4">
        <f t="shared" si="20"/>
        <v>0</v>
      </c>
      <c r="X39" s="4">
        <f t="shared" si="20"/>
        <v>0</v>
      </c>
      <c r="Y39" s="4">
        <f t="shared" si="20"/>
        <v>0</v>
      </c>
      <c r="Z39" s="4">
        <f t="shared" si="20"/>
        <v>0</v>
      </c>
      <c r="AA39" s="4">
        <f t="shared" si="20"/>
        <v>0</v>
      </c>
      <c r="AB39" s="4">
        <f t="shared" si="20"/>
        <v>0</v>
      </c>
      <c r="AC39" s="4">
        <f t="shared" si="20"/>
        <v>0</v>
      </c>
      <c r="AD39" s="4">
        <f t="shared" si="20"/>
        <v>0</v>
      </c>
      <c r="AE39" s="4">
        <f t="shared" si="20"/>
        <v>0</v>
      </c>
      <c r="AF39" s="4">
        <f t="shared" si="20"/>
        <v>0</v>
      </c>
      <c r="AG39" s="4">
        <f t="shared" si="20"/>
        <v>0</v>
      </c>
      <c r="AH39" s="4">
        <f t="shared" si="20"/>
        <v>0</v>
      </c>
      <c r="AI39" s="4">
        <f t="shared" si="20"/>
        <v>0</v>
      </c>
      <c r="AJ39" s="4">
        <f t="shared" si="20"/>
        <v>0</v>
      </c>
      <c r="AK39" s="4">
        <f t="shared" si="20"/>
        <v>0</v>
      </c>
      <c r="AL39" s="4">
        <f t="shared" si="20"/>
        <v>0</v>
      </c>
      <c r="AM39" s="4">
        <f t="shared" si="20"/>
        <v>0</v>
      </c>
      <c r="AN39" s="4">
        <f t="shared" si="20"/>
        <v>0</v>
      </c>
      <c r="AO39" s="4">
        <f t="shared" si="20"/>
        <v>0</v>
      </c>
      <c r="AP39" s="4">
        <f t="shared" si="20"/>
        <v>0</v>
      </c>
      <c r="AQ39" s="4">
        <f t="shared" si="20"/>
        <v>0</v>
      </c>
      <c r="AR39" s="4">
        <f t="shared" si="20"/>
        <v>0</v>
      </c>
      <c r="AS39" s="4">
        <f t="shared" si="20"/>
        <v>0</v>
      </c>
      <c r="AT39" s="4">
        <f t="shared" si="20"/>
        <v>0</v>
      </c>
      <c r="AU39" s="4">
        <f t="shared" si="20"/>
        <v>0</v>
      </c>
      <c r="AV39" s="4">
        <f t="shared" si="20"/>
        <v>0</v>
      </c>
      <c r="AW39" s="4">
        <f t="shared" si="20"/>
        <v>0</v>
      </c>
      <c r="AX39" s="4">
        <f t="shared" si="20"/>
        <v>0</v>
      </c>
      <c r="AY39" s="4">
        <f t="shared" si="20"/>
        <v>0</v>
      </c>
      <c r="AZ39" s="4">
        <f t="shared" si="20"/>
        <v>0</v>
      </c>
      <c r="BA39" s="4">
        <f t="shared" si="20"/>
        <v>0</v>
      </c>
      <c r="BB39" s="4">
        <f t="shared" si="20"/>
        <v>0</v>
      </c>
      <c r="BC39" s="4">
        <f t="shared" si="20"/>
        <v>0</v>
      </c>
      <c r="BD39" s="4">
        <f t="shared" si="20"/>
        <v>0</v>
      </c>
      <c r="BE39" s="4">
        <f t="shared" si="20"/>
        <v>0</v>
      </c>
      <c r="BF39" s="4">
        <f t="shared" si="20"/>
        <v>0</v>
      </c>
      <c r="BG39" s="4">
        <f t="shared" si="20"/>
        <v>0</v>
      </c>
      <c r="BH39" s="4">
        <f t="shared" si="20"/>
        <v>0</v>
      </c>
      <c r="BI39" s="4">
        <f t="shared" si="20"/>
        <v>0</v>
      </c>
      <c r="BJ39" s="4">
        <f t="shared" si="20"/>
        <v>0</v>
      </c>
      <c r="BK39" s="4">
        <f t="shared" si="20"/>
        <v>0</v>
      </c>
      <c r="BL39" s="4">
        <f t="shared" si="20"/>
        <v>18.48524043861148</v>
      </c>
      <c r="BM39" s="4">
        <f t="shared" si="20"/>
        <v>86.79336117834784</v>
      </c>
      <c r="BN39" s="4">
        <f t="shared" si="20"/>
        <v>156.69617624240135</v>
      </c>
      <c r="BO39" s="4">
        <f t="shared" si="20"/>
        <v>228.2309147326774</v>
      </c>
      <c r="BP39" s="4">
        <f t="shared" si="18"/>
        <v>301.4356748869449</v>
      </c>
      <c r="BQ39" s="4">
        <f t="shared" si="18"/>
        <v>376.34944436933847</v>
      </c>
      <c r="BR39" s="4">
        <f t="shared" si="18"/>
        <v>453.0121210345533</v>
      </c>
      <c r="BS39" s="4">
        <f t="shared" si="18"/>
        <v>531.4645341767937</v>
      </c>
      <c r="BT39" s="4">
        <f t="shared" si="18"/>
        <v>611.7484662747905</v>
      </c>
      <c r="BU39" s="4">
        <f t="shared" si="18"/>
        <v>693.9066752444683</v>
      </c>
      <c r="BV39" s="4">
        <f t="shared" si="18"/>
        <v>777.9829172111184</v>
      </c>
      <c r="BW39" s="4">
        <f t="shared" si="18"/>
        <v>864.0219698131972</v>
      </c>
      <c r="BX39" s="4">
        <f t="shared" si="18"/>
        <v>952.0696560501689</v>
      </c>
      <c r="BY39" s="4">
        <f t="shared" si="18"/>
        <v>1042.1728686870883</v>
      </c>
      <c r="BZ39" s="4">
        <f t="shared" si="18"/>
        <v>1134.3795952289254</v>
      </c>
      <c r="CA39" s="4">
        <f t="shared" si="18"/>
        <v>1228.7389434779284</v>
      </c>
      <c r="CB39" s="4">
        <f t="shared" si="18"/>
        <v>1325.3011676876424</v>
      </c>
      <c r="CC39" s="4">
        <f t="shared" si="18"/>
        <v>1424.1176953275058</v>
      </c>
      <c r="CD39" s="4">
        <f t="shared" si="18"/>
        <v>1500</v>
      </c>
      <c r="CE39" s="4">
        <f t="shared" si="18"/>
        <v>1500</v>
      </c>
      <c r="CF39" s="4">
        <f t="shared" si="18"/>
        <v>1500</v>
      </c>
      <c r="CG39" s="4">
        <f t="shared" si="18"/>
        <v>1500</v>
      </c>
      <c r="CH39" s="4">
        <f t="shared" si="18"/>
        <v>1500</v>
      </c>
      <c r="CI39" s="4">
        <f t="shared" si="18"/>
        <v>1500</v>
      </c>
      <c r="CJ39" s="4">
        <f t="shared" si="18"/>
        <v>1500</v>
      </c>
      <c r="CK39" s="4">
        <f t="shared" si="18"/>
        <v>1500</v>
      </c>
      <c r="CL39" s="4">
        <f t="shared" si="18"/>
        <v>1500</v>
      </c>
      <c r="CM39" s="4">
        <f t="shared" si="18"/>
        <v>1500</v>
      </c>
      <c r="CN39" s="4">
        <f t="shared" si="18"/>
        <v>1500</v>
      </c>
      <c r="CO39" s="4">
        <f t="shared" si="18"/>
        <v>1500</v>
      </c>
      <c r="CP39" s="4">
        <f t="shared" si="18"/>
        <v>1500</v>
      </c>
      <c r="CQ39" s="4">
        <f t="shared" si="18"/>
        <v>1500</v>
      </c>
      <c r="CR39" s="4">
        <f t="shared" si="18"/>
        <v>1500</v>
      </c>
      <c r="CS39" s="4">
        <f t="shared" si="18"/>
        <v>1500</v>
      </c>
      <c r="CT39" s="4">
        <f t="shared" si="18"/>
        <v>1500</v>
      </c>
      <c r="CU39" s="4">
        <f t="shared" si="18"/>
        <v>1500</v>
      </c>
      <c r="CV39" s="4">
        <f t="shared" si="18"/>
        <v>1500</v>
      </c>
      <c r="CW39" s="4">
        <f t="shared" si="18"/>
        <v>1500</v>
      </c>
      <c r="CX39" s="4">
        <f t="shared" si="18"/>
        <v>1500</v>
      </c>
      <c r="CY39" s="4">
        <f t="shared" si="18"/>
        <v>1500</v>
      </c>
      <c r="CZ39" s="4">
        <f t="shared" si="18"/>
        <v>1500</v>
      </c>
      <c r="DA39" s="4">
        <f t="shared" si="18"/>
        <v>1500</v>
      </c>
      <c r="DB39" s="4">
        <f t="shared" si="18"/>
        <v>1500</v>
      </c>
      <c r="DC39" s="4">
        <f aca="true" t="shared" si="21" ref="DC39:DQ39">IF(DC50&lt;=0,0,+DC50)</f>
        <v>1500</v>
      </c>
      <c r="DD39" s="4">
        <f t="shared" si="21"/>
        <v>1500</v>
      </c>
      <c r="DE39" s="4">
        <f t="shared" si="21"/>
        <v>1500</v>
      </c>
      <c r="DF39" s="4">
        <f t="shared" si="21"/>
        <v>1500</v>
      </c>
      <c r="DG39" s="4">
        <f t="shared" si="21"/>
        <v>1500</v>
      </c>
      <c r="DH39" s="4">
        <f t="shared" si="21"/>
        <v>1500</v>
      </c>
      <c r="DI39" s="4">
        <f t="shared" si="21"/>
        <v>1500</v>
      </c>
      <c r="DJ39" s="4">
        <f t="shared" si="21"/>
        <v>1500</v>
      </c>
      <c r="DK39" s="4">
        <f t="shared" si="21"/>
        <v>1500</v>
      </c>
      <c r="DL39" s="4">
        <f t="shared" si="21"/>
        <v>1500</v>
      </c>
      <c r="DM39" s="4">
        <f t="shared" si="21"/>
        <v>1500</v>
      </c>
      <c r="DN39" s="4">
        <f t="shared" si="21"/>
        <v>1500</v>
      </c>
      <c r="DO39" s="4">
        <f t="shared" si="21"/>
        <v>1500</v>
      </c>
      <c r="DP39" s="4">
        <f t="shared" si="21"/>
        <v>1500</v>
      </c>
      <c r="DQ39" s="4">
        <f t="shared" si="21"/>
        <v>1500</v>
      </c>
    </row>
    <row r="40" spans="1:121" ht="12.75">
      <c r="A40" s="10" t="s">
        <v>28</v>
      </c>
      <c r="B40" s="4">
        <f t="shared" si="19"/>
        <v>0</v>
      </c>
      <c r="C40" s="4">
        <f t="shared" si="19"/>
        <v>0</v>
      </c>
      <c r="D40" s="4">
        <f t="shared" si="19"/>
        <v>0</v>
      </c>
      <c r="E40" s="4">
        <f t="shared" si="19"/>
        <v>0</v>
      </c>
      <c r="F40" s="4">
        <f t="shared" si="19"/>
        <v>0</v>
      </c>
      <c r="G40" s="4">
        <f t="shared" si="19"/>
        <v>0</v>
      </c>
      <c r="H40" s="4">
        <f t="shared" si="19"/>
        <v>0</v>
      </c>
      <c r="I40" s="4">
        <f t="shared" si="19"/>
        <v>0</v>
      </c>
      <c r="J40" s="4">
        <f t="shared" si="19"/>
        <v>0</v>
      </c>
      <c r="K40" s="4">
        <f t="shared" si="19"/>
        <v>0</v>
      </c>
      <c r="L40" s="4">
        <f t="shared" si="19"/>
        <v>0</v>
      </c>
      <c r="M40" s="4">
        <f t="shared" si="19"/>
        <v>0</v>
      </c>
      <c r="N40" s="4">
        <f t="shared" si="19"/>
        <v>0</v>
      </c>
      <c r="O40" s="4">
        <f t="shared" si="19"/>
        <v>0</v>
      </c>
      <c r="P40" s="4">
        <f t="shared" si="19"/>
        <v>0</v>
      </c>
      <c r="Q40" s="4">
        <f t="shared" si="19"/>
        <v>0</v>
      </c>
      <c r="R40" s="4">
        <f t="shared" si="20"/>
        <v>0</v>
      </c>
      <c r="S40" s="4">
        <f t="shared" si="20"/>
        <v>0</v>
      </c>
      <c r="T40" s="4">
        <f t="shared" si="20"/>
        <v>0</v>
      </c>
      <c r="U40" s="4">
        <f t="shared" si="20"/>
        <v>0</v>
      </c>
      <c r="V40" s="4">
        <f t="shared" si="20"/>
        <v>0</v>
      </c>
      <c r="W40" s="4">
        <f t="shared" si="20"/>
        <v>0</v>
      </c>
      <c r="X40" s="4">
        <f t="shared" si="20"/>
        <v>0</v>
      </c>
      <c r="Y40" s="4">
        <f t="shared" si="20"/>
        <v>0</v>
      </c>
      <c r="Z40" s="4">
        <f t="shared" si="20"/>
        <v>0</v>
      </c>
      <c r="AA40" s="4">
        <f t="shared" si="20"/>
        <v>0</v>
      </c>
      <c r="AB40" s="4">
        <f t="shared" si="20"/>
        <v>0</v>
      </c>
      <c r="AC40" s="4">
        <f t="shared" si="20"/>
        <v>0</v>
      </c>
      <c r="AD40" s="4">
        <f t="shared" si="20"/>
        <v>0</v>
      </c>
      <c r="AE40" s="4">
        <f t="shared" si="20"/>
        <v>0</v>
      </c>
      <c r="AF40" s="4">
        <f t="shared" si="20"/>
        <v>0</v>
      </c>
      <c r="AG40" s="4">
        <f t="shared" si="20"/>
        <v>0</v>
      </c>
      <c r="AH40" s="4">
        <f t="shared" si="20"/>
        <v>0</v>
      </c>
      <c r="AI40" s="4">
        <f t="shared" si="20"/>
        <v>0</v>
      </c>
      <c r="AJ40" s="4">
        <f t="shared" si="20"/>
        <v>0</v>
      </c>
      <c r="AK40" s="4">
        <f t="shared" si="20"/>
        <v>0</v>
      </c>
      <c r="AL40" s="4">
        <f t="shared" si="20"/>
        <v>0</v>
      </c>
      <c r="AM40" s="4">
        <f t="shared" si="20"/>
        <v>0</v>
      </c>
      <c r="AN40" s="4">
        <f t="shared" si="20"/>
        <v>0</v>
      </c>
      <c r="AO40" s="4">
        <f t="shared" si="20"/>
        <v>0</v>
      </c>
      <c r="AP40" s="4">
        <f t="shared" si="20"/>
        <v>0</v>
      </c>
      <c r="AQ40" s="4">
        <f t="shared" si="20"/>
        <v>0</v>
      </c>
      <c r="AR40" s="4">
        <f t="shared" si="20"/>
        <v>0</v>
      </c>
      <c r="AS40" s="4">
        <f t="shared" si="20"/>
        <v>0</v>
      </c>
      <c r="AT40" s="4">
        <f t="shared" si="20"/>
        <v>0</v>
      </c>
      <c r="AU40" s="4">
        <f t="shared" si="20"/>
        <v>0</v>
      </c>
      <c r="AV40" s="4">
        <f t="shared" si="20"/>
        <v>0</v>
      </c>
      <c r="AW40" s="4">
        <f t="shared" si="20"/>
        <v>0</v>
      </c>
      <c r="AX40" s="4">
        <f t="shared" si="20"/>
        <v>0</v>
      </c>
      <c r="AY40" s="4">
        <f t="shared" si="20"/>
        <v>0</v>
      </c>
      <c r="AZ40" s="4">
        <f t="shared" si="20"/>
        <v>0</v>
      </c>
      <c r="BA40" s="4">
        <f t="shared" si="20"/>
        <v>0</v>
      </c>
      <c r="BB40" s="4">
        <f t="shared" si="20"/>
        <v>0</v>
      </c>
      <c r="BC40" s="4">
        <f t="shared" si="20"/>
        <v>0</v>
      </c>
      <c r="BD40" s="4">
        <f t="shared" si="20"/>
        <v>0</v>
      </c>
      <c r="BE40" s="4">
        <f t="shared" si="20"/>
        <v>0</v>
      </c>
      <c r="BF40" s="4">
        <f t="shared" si="20"/>
        <v>0</v>
      </c>
      <c r="BG40" s="4">
        <f t="shared" si="20"/>
        <v>0</v>
      </c>
      <c r="BH40" s="4">
        <f t="shared" si="20"/>
        <v>0</v>
      </c>
      <c r="BI40" s="4">
        <f t="shared" si="20"/>
        <v>0</v>
      </c>
      <c r="BJ40" s="4">
        <f t="shared" si="20"/>
        <v>0</v>
      </c>
      <c r="BK40" s="4">
        <f t="shared" si="20"/>
        <v>0</v>
      </c>
      <c r="BL40" s="4">
        <f t="shared" si="20"/>
        <v>0</v>
      </c>
      <c r="BM40" s="4">
        <f t="shared" si="20"/>
        <v>0</v>
      </c>
      <c r="BN40" s="4">
        <f t="shared" si="20"/>
        <v>0</v>
      </c>
      <c r="BO40" s="4">
        <f t="shared" si="20"/>
        <v>0</v>
      </c>
      <c r="BP40" s="4">
        <f t="shared" si="20"/>
        <v>0</v>
      </c>
      <c r="BQ40" s="4">
        <f t="shared" si="20"/>
        <v>0</v>
      </c>
      <c r="BR40" s="4">
        <f t="shared" si="20"/>
        <v>0</v>
      </c>
      <c r="BS40" s="4">
        <f t="shared" si="20"/>
        <v>0</v>
      </c>
      <c r="BT40" s="4">
        <f t="shared" si="20"/>
        <v>0</v>
      </c>
      <c r="BU40" s="4">
        <f t="shared" si="20"/>
        <v>0</v>
      </c>
      <c r="BV40" s="4">
        <f t="shared" si="20"/>
        <v>0</v>
      </c>
      <c r="BW40" s="4">
        <f t="shared" si="20"/>
        <v>0</v>
      </c>
      <c r="BX40" s="4">
        <f t="shared" si="20"/>
        <v>0</v>
      </c>
      <c r="BY40" s="4">
        <f t="shared" si="20"/>
        <v>0</v>
      </c>
      <c r="BZ40" s="4">
        <f t="shared" si="20"/>
        <v>0</v>
      </c>
      <c r="CA40" s="4">
        <f t="shared" si="20"/>
        <v>0</v>
      </c>
      <c r="CB40" s="4">
        <f t="shared" si="20"/>
        <v>0</v>
      </c>
      <c r="CC40" s="4">
        <f t="shared" si="20"/>
        <v>0</v>
      </c>
      <c r="CD40" s="4">
        <f aca="true" t="shared" si="22" ref="CD40:DQ41">IF(CD51&lt;=0,0,+CD51)</f>
        <v>21.034295393569046</v>
      </c>
      <c r="CE40" s="4">
        <f t="shared" si="22"/>
        <v>107.27386088116735</v>
      </c>
      <c r="CF40" s="4">
        <f t="shared" si="22"/>
        <v>195.53778098798824</v>
      </c>
      <c r="CG40" s="4">
        <f t="shared" si="22"/>
        <v>285.8735746411182</v>
      </c>
      <c r="CH40" s="4">
        <f t="shared" si="22"/>
        <v>378.3298762087873</v>
      </c>
      <c r="CI40" s="4">
        <f t="shared" si="22"/>
        <v>472.9564616838086</v>
      </c>
      <c r="CJ40" s="4">
        <f t="shared" si="22"/>
        <v>569.8042754816369</v>
      </c>
      <c r="CK40" s="4">
        <f t="shared" si="22"/>
        <v>668.9254578674766</v>
      </c>
      <c r="CL40" s="4">
        <f t="shared" si="22"/>
        <v>770.3733730272012</v>
      </c>
      <c r="CM40" s="4">
        <f t="shared" si="22"/>
        <v>874.2026377972006</v>
      </c>
      <c r="CN40" s="4">
        <f t="shared" si="22"/>
        <v>980.4691510686185</v>
      </c>
      <c r="CO40" s="4">
        <f t="shared" si="22"/>
        <v>1089.2301238818188</v>
      </c>
      <c r="CP40" s="4">
        <f t="shared" si="22"/>
        <v>1200.5441102272725</v>
      </c>
      <c r="CQ40" s="4">
        <f t="shared" si="22"/>
        <v>1314.4710385694593</v>
      </c>
      <c r="CR40" s="4">
        <f t="shared" si="22"/>
        <v>1431.0722441107414</v>
      </c>
      <c r="CS40" s="4">
        <f t="shared" si="22"/>
        <v>1550.4105018125929</v>
      </c>
      <c r="CT40" s="4">
        <f t="shared" si="22"/>
        <v>1672.5500601919555</v>
      </c>
      <c r="CU40" s="4">
        <f t="shared" si="22"/>
        <v>1797.5566759109183</v>
      </c>
      <c r="CV40" s="4">
        <f t="shared" si="22"/>
        <v>1925.4976491783373</v>
      </c>
      <c r="CW40" s="4">
        <f t="shared" si="22"/>
        <v>2056.4418599824644</v>
      </c>
      <c r="CX40" s="4">
        <f t="shared" si="22"/>
        <v>2190.459805174086</v>
      </c>
      <c r="CY40" s="4">
        <f t="shared" si="22"/>
        <v>2327.6236364201363</v>
      </c>
      <c r="CZ40" s="4">
        <f t="shared" si="22"/>
        <v>2468.0071990482184</v>
      </c>
      <c r="DA40" s="4">
        <f t="shared" si="22"/>
        <v>2500</v>
      </c>
      <c r="DB40" s="4">
        <f t="shared" si="22"/>
        <v>2500</v>
      </c>
      <c r="DC40" s="4">
        <f t="shared" si="22"/>
        <v>2500</v>
      </c>
      <c r="DD40" s="4">
        <f t="shared" si="22"/>
        <v>2500</v>
      </c>
      <c r="DE40" s="4">
        <f t="shared" si="22"/>
        <v>2500</v>
      </c>
      <c r="DF40" s="4">
        <f t="shared" si="22"/>
        <v>2500</v>
      </c>
      <c r="DG40" s="4">
        <f t="shared" si="22"/>
        <v>2500</v>
      </c>
      <c r="DH40" s="4">
        <f t="shared" si="22"/>
        <v>2500</v>
      </c>
      <c r="DI40" s="4">
        <f t="shared" si="22"/>
        <v>2500</v>
      </c>
      <c r="DJ40" s="4">
        <f t="shared" si="22"/>
        <v>2500</v>
      </c>
      <c r="DK40" s="4">
        <f t="shared" si="22"/>
        <v>2500</v>
      </c>
      <c r="DL40" s="4">
        <f t="shared" si="22"/>
        <v>2500</v>
      </c>
      <c r="DM40" s="4">
        <f t="shared" si="22"/>
        <v>2500</v>
      </c>
      <c r="DN40" s="4">
        <f t="shared" si="22"/>
        <v>2500</v>
      </c>
      <c r="DO40" s="4">
        <f t="shared" si="22"/>
        <v>2500</v>
      </c>
      <c r="DP40" s="4">
        <f t="shared" si="22"/>
        <v>2500</v>
      </c>
      <c r="DQ40" s="4">
        <f t="shared" si="22"/>
        <v>2500</v>
      </c>
    </row>
    <row r="41" spans="1:121" ht="12.75">
      <c r="A41" s="10" t="s">
        <v>29</v>
      </c>
      <c r="B41" s="4">
        <f t="shared" si="19"/>
        <v>0</v>
      </c>
      <c r="C41" s="4">
        <f t="shared" si="19"/>
        <v>0</v>
      </c>
      <c r="D41" s="4">
        <f t="shared" si="19"/>
        <v>0</v>
      </c>
      <c r="E41" s="4">
        <f t="shared" si="19"/>
        <v>0</v>
      </c>
      <c r="F41" s="4">
        <f t="shared" si="19"/>
        <v>0</v>
      </c>
      <c r="G41" s="4">
        <f t="shared" si="19"/>
        <v>0</v>
      </c>
      <c r="H41" s="4">
        <f t="shared" si="19"/>
        <v>0</v>
      </c>
      <c r="I41" s="4">
        <f t="shared" si="19"/>
        <v>0</v>
      </c>
      <c r="J41" s="4">
        <f t="shared" si="19"/>
        <v>0</v>
      </c>
      <c r="K41" s="4">
        <f t="shared" si="19"/>
        <v>0</v>
      </c>
      <c r="L41" s="4">
        <f t="shared" si="19"/>
        <v>0</v>
      </c>
      <c r="M41" s="4">
        <f t="shared" si="19"/>
        <v>0</v>
      </c>
      <c r="N41" s="4">
        <f t="shared" si="19"/>
        <v>0</v>
      </c>
      <c r="O41" s="4">
        <f t="shared" si="19"/>
        <v>0</v>
      </c>
      <c r="P41" s="4">
        <f t="shared" si="19"/>
        <v>0</v>
      </c>
      <c r="Q41" s="4">
        <f t="shared" si="19"/>
        <v>0</v>
      </c>
      <c r="R41" s="4">
        <f t="shared" si="20"/>
        <v>0</v>
      </c>
      <c r="S41" s="4">
        <f t="shared" si="20"/>
        <v>0</v>
      </c>
      <c r="T41" s="4">
        <f t="shared" si="20"/>
        <v>0</v>
      </c>
      <c r="U41" s="4">
        <f t="shared" si="20"/>
        <v>0</v>
      </c>
      <c r="V41" s="4">
        <f t="shared" si="20"/>
        <v>0</v>
      </c>
      <c r="W41" s="4">
        <f t="shared" si="20"/>
        <v>0</v>
      </c>
      <c r="X41" s="4">
        <f t="shared" si="20"/>
        <v>0</v>
      </c>
      <c r="Y41" s="4">
        <f t="shared" si="20"/>
        <v>0</v>
      </c>
      <c r="Z41" s="4">
        <f t="shared" si="20"/>
        <v>0</v>
      </c>
      <c r="AA41" s="4">
        <f t="shared" si="20"/>
        <v>0</v>
      </c>
      <c r="AB41" s="4">
        <f t="shared" si="20"/>
        <v>0</v>
      </c>
      <c r="AC41" s="4">
        <f t="shared" si="20"/>
        <v>0</v>
      </c>
      <c r="AD41" s="4">
        <f t="shared" si="20"/>
        <v>0</v>
      </c>
      <c r="AE41" s="4">
        <f t="shared" si="20"/>
        <v>0</v>
      </c>
      <c r="AF41" s="4">
        <f t="shared" si="20"/>
        <v>0</v>
      </c>
      <c r="AG41" s="4">
        <f t="shared" si="20"/>
        <v>0</v>
      </c>
      <c r="AH41" s="4">
        <f t="shared" si="20"/>
        <v>0</v>
      </c>
      <c r="AI41" s="4">
        <f t="shared" si="20"/>
        <v>0</v>
      </c>
      <c r="AJ41" s="4">
        <f t="shared" si="20"/>
        <v>0</v>
      </c>
      <c r="AK41" s="4">
        <f t="shared" si="20"/>
        <v>0</v>
      </c>
      <c r="AL41" s="4">
        <f t="shared" si="20"/>
        <v>0</v>
      </c>
      <c r="AM41" s="4">
        <f t="shared" si="20"/>
        <v>0</v>
      </c>
      <c r="AN41" s="4">
        <f t="shared" si="20"/>
        <v>0</v>
      </c>
      <c r="AO41" s="4">
        <f t="shared" si="20"/>
        <v>0</v>
      </c>
      <c r="AP41" s="4">
        <f t="shared" si="20"/>
        <v>0</v>
      </c>
      <c r="AQ41" s="4">
        <f t="shared" si="20"/>
        <v>0</v>
      </c>
      <c r="AR41" s="4">
        <f t="shared" si="20"/>
        <v>0</v>
      </c>
      <c r="AS41" s="4">
        <f t="shared" si="20"/>
        <v>0</v>
      </c>
      <c r="AT41" s="4">
        <f t="shared" si="20"/>
        <v>0</v>
      </c>
      <c r="AU41" s="4">
        <f t="shared" si="20"/>
        <v>0</v>
      </c>
      <c r="AV41" s="4">
        <f t="shared" si="20"/>
        <v>0</v>
      </c>
      <c r="AW41" s="4">
        <f t="shared" si="20"/>
        <v>0</v>
      </c>
      <c r="AX41" s="4">
        <f t="shared" si="20"/>
        <v>0</v>
      </c>
      <c r="AY41" s="4">
        <f t="shared" si="20"/>
        <v>0</v>
      </c>
      <c r="AZ41" s="4">
        <f t="shared" si="20"/>
        <v>0</v>
      </c>
      <c r="BA41" s="4">
        <f t="shared" si="20"/>
        <v>0</v>
      </c>
      <c r="BB41" s="4">
        <f t="shared" si="20"/>
        <v>0</v>
      </c>
      <c r="BC41" s="4">
        <f t="shared" si="20"/>
        <v>0</v>
      </c>
      <c r="BD41" s="4">
        <f t="shared" si="20"/>
        <v>0</v>
      </c>
      <c r="BE41" s="4">
        <f t="shared" si="20"/>
        <v>0</v>
      </c>
      <c r="BF41" s="4">
        <f t="shared" si="20"/>
        <v>0</v>
      </c>
      <c r="BG41" s="4">
        <f t="shared" si="20"/>
        <v>0</v>
      </c>
      <c r="BH41" s="4">
        <f t="shared" si="20"/>
        <v>0</v>
      </c>
      <c r="BI41" s="4">
        <f t="shared" si="20"/>
        <v>0</v>
      </c>
      <c r="BJ41" s="4">
        <f t="shared" si="20"/>
        <v>0</v>
      </c>
      <c r="BK41" s="4">
        <f t="shared" si="20"/>
        <v>0</v>
      </c>
      <c r="BL41" s="4">
        <f t="shared" si="20"/>
        <v>0</v>
      </c>
      <c r="BM41" s="4">
        <f t="shared" si="20"/>
        <v>0</v>
      </c>
      <c r="BN41" s="4">
        <f t="shared" si="20"/>
        <v>0</v>
      </c>
      <c r="BO41" s="4">
        <f t="shared" si="20"/>
        <v>0</v>
      </c>
      <c r="BP41" s="4">
        <f t="shared" si="20"/>
        <v>0</v>
      </c>
      <c r="BQ41" s="4">
        <f t="shared" si="20"/>
        <v>0</v>
      </c>
      <c r="BR41" s="4">
        <f t="shared" si="20"/>
        <v>0</v>
      </c>
      <c r="BS41" s="4">
        <f t="shared" si="20"/>
        <v>0</v>
      </c>
      <c r="BT41" s="4">
        <f t="shared" si="20"/>
        <v>0</v>
      </c>
      <c r="BU41" s="4">
        <f t="shared" si="20"/>
        <v>0</v>
      </c>
      <c r="BV41" s="4">
        <f t="shared" si="20"/>
        <v>0</v>
      </c>
      <c r="BW41" s="4">
        <f t="shared" si="20"/>
        <v>0</v>
      </c>
      <c r="BX41" s="4">
        <f t="shared" si="20"/>
        <v>0</v>
      </c>
      <c r="BY41" s="4">
        <f t="shared" si="20"/>
        <v>0</v>
      </c>
      <c r="BZ41" s="4">
        <f t="shared" si="20"/>
        <v>0</v>
      </c>
      <c r="CA41" s="4">
        <f t="shared" si="20"/>
        <v>0</v>
      </c>
      <c r="CB41" s="4">
        <f t="shared" si="20"/>
        <v>0</v>
      </c>
      <c r="CC41" s="4">
        <f t="shared" si="20"/>
        <v>0</v>
      </c>
      <c r="CD41" s="4">
        <f t="shared" si="22"/>
        <v>0</v>
      </c>
      <c r="CE41" s="4">
        <f t="shared" si="22"/>
        <v>0</v>
      </c>
      <c r="CF41" s="4">
        <f t="shared" si="22"/>
        <v>0</v>
      </c>
      <c r="CG41" s="4">
        <f t="shared" si="22"/>
        <v>0</v>
      </c>
      <c r="CH41" s="4">
        <f t="shared" si="22"/>
        <v>0</v>
      </c>
      <c r="CI41" s="4">
        <f t="shared" si="22"/>
        <v>0</v>
      </c>
      <c r="CJ41" s="4">
        <f t="shared" si="22"/>
        <v>0</v>
      </c>
      <c r="CK41" s="4">
        <f t="shared" si="22"/>
        <v>0</v>
      </c>
      <c r="CL41" s="4">
        <f t="shared" si="22"/>
        <v>0</v>
      </c>
      <c r="CM41" s="4">
        <f t="shared" si="22"/>
        <v>0</v>
      </c>
      <c r="CN41" s="4">
        <f t="shared" si="22"/>
        <v>0</v>
      </c>
      <c r="CO41" s="4">
        <f t="shared" si="22"/>
        <v>0</v>
      </c>
      <c r="CP41" s="4">
        <f t="shared" si="22"/>
        <v>0</v>
      </c>
      <c r="CQ41" s="4">
        <f t="shared" si="22"/>
        <v>0</v>
      </c>
      <c r="CR41" s="4">
        <f t="shared" si="22"/>
        <v>0</v>
      </c>
      <c r="CS41" s="4">
        <f t="shared" si="22"/>
        <v>0</v>
      </c>
      <c r="CT41" s="4">
        <f t="shared" si="22"/>
        <v>0</v>
      </c>
      <c r="CU41" s="4">
        <f t="shared" si="22"/>
        <v>0</v>
      </c>
      <c r="CV41" s="4">
        <f t="shared" si="22"/>
        <v>0</v>
      </c>
      <c r="CW41" s="4">
        <f t="shared" si="22"/>
        <v>0</v>
      </c>
      <c r="CX41" s="4">
        <f t="shared" si="22"/>
        <v>0</v>
      </c>
      <c r="CY41" s="4">
        <f t="shared" si="22"/>
        <v>0</v>
      </c>
      <c r="CZ41" s="4">
        <f t="shared" si="22"/>
        <v>0</v>
      </c>
      <c r="DA41" s="4">
        <f t="shared" si="22"/>
        <v>89.34885744235945</v>
      </c>
      <c r="DB41" s="4">
        <f t="shared" si="22"/>
        <v>207.0015239519244</v>
      </c>
      <c r="DC41" s="4">
        <f t="shared" si="22"/>
        <v>327.43098542849253</v>
      </c>
      <c r="DD41" s="4">
        <f t="shared" si="22"/>
        <v>450.70277876568025</v>
      </c>
      <c r="DE41" s="4">
        <f t="shared" si="22"/>
        <v>576.883987634765</v>
      </c>
      <c r="DF41" s="4">
        <f t="shared" si="22"/>
        <v>706.0432789911637</v>
      </c>
      <c r="DG41" s="4">
        <f t="shared" si="22"/>
        <v>838.250940442524</v>
      </c>
      <c r="DH41" s="4">
        <f t="shared" si="22"/>
        <v>973.5789184987564</v>
      </c>
      <c r="DI41" s="4">
        <f t="shared" si="22"/>
        <v>1112.1008577248417</v>
      </c>
      <c r="DJ41" s="4">
        <f t="shared" si="22"/>
        <v>1253.892140817699</v>
      </c>
      <c r="DK41" s="4">
        <f t="shared" si="22"/>
        <v>1399.0299296289384</v>
      </c>
      <c r="DL41" s="4">
        <f t="shared" si="22"/>
        <v>1547.5932071558134</v>
      </c>
      <c r="DM41" s="4">
        <f t="shared" si="22"/>
        <v>1699.6628205232314</v>
      </c>
      <c r="DN41" s="4">
        <f t="shared" si="22"/>
        <v>1855.3215249802117</v>
      </c>
      <c r="DO41" s="4">
        <f t="shared" si="22"/>
        <v>2014.6540289347256</v>
      </c>
      <c r="DP41" s="4">
        <f t="shared" si="22"/>
        <v>2177.747040051436</v>
      </c>
      <c r="DQ41" s="4">
        <f t="shared" si="22"/>
        <v>2344.689312437422</v>
      </c>
    </row>
    <row r="43" spans="1:121" ht="12.75">
      <c r="A43" s="10" t="s">
        <v>30</v>
      </c>
      <c r="B43" s="15">
        <f>SUM(B35:B42)</f>
        <v>2098.6705336266677</v>
      </c>
      <c r="C43" s="15">
        <f>SUM(C35:C42)</f>
        <v>2132.4893564216795</v>
      </c>
      <c r="D43" s="15">
        <f aca="true" t="shared" si="23" ref="D43:BO43">SUM(D35:D42)</f>
        <v>2167.071724315713</v>
      </c>
      <c r="E43" s="15">
        <f t="shared" si="23"/>
        <v>2202.4348762624045</v>
      </c>
      <c r="F43" s="15">
        <f t="shared" si="23"/>
        <v>2238.596440428188</v>
      </c>
      <c r="G43" s="15">
        <f t="shared" si="23"/>
        <v>2275.5744429797514</v>
      </c>
      <c r="H43" s="15">
        <f t="shared" si="23"/>
        <v>2313.387317069895</v>
      </c>
      <c r="I43" s="15">
        <f t="shared" si="23"/>
        <v>2352.0539120262683</v>
      </c>
      <c r="J43" s="15">
        <f t="shared" si="23"/>
        <v>2391.593502747566</v>
      </c>
      <c r="K43" s="15">
        <f t="shared" si="23"/>
        <v>2432.0257993118653</v>
      </c>
      <c r="L43" s="15">
        <f t="shared" si="23"/>
        <v>2473.370956801898</v>
      </c>
      <c r="M43" s="15">
        <f t="shared" si="23"/>
        <v>2515.649585352148</v>
      </c>
      <c r="N43" s="15">
        <f t="shared" si="23"/>
        <v>2558.8827604227945</v>
      </c>
      <c r="O43" s="15">
        <f t="shared" si="23"/>
        <v>2603.092033305609</v>
      </c>
      <c r="P43" s="15">
        <f t="shared" si="23"/>
        <v>2648.2994418670537</v>
      </c>
      <c r="Q43" s="15">
        <f t="shared" si="23"/>
        <v>2694.527521533929</v>
      </c>
      <c r="R43" s="15">
        <f t="shared" si="23"/>
        <v>2741.799316527052</v>
      </c>
      <c r="S43" s="15">
        <f t="shared" si="23"/>
        <v>2790.138391348562</v>
      </c>
      <c r="T43" s="15">
        <f t="shared" si="23"/>
        <v>2839.5688425285844</v>
      </c>
      <c r="U43" s="15">
        <f t="shared" si="23"/>
        <v>2890.1153106370994</v>
      </c>
      <c r="V43" s="15">
        <f t="shared" si="23"/>
        <v>2941.8029925670126</v>
      </c>
      <c r="W43" s="15">
        <f t="shared" si="23"/>
        <v>2994.657654094547</v>
      </c>
      <c r="X43" s="15">
        <f t="shared" si="23"/>
        <v>3048.705642723217</v>
      </c>
      <c r="Y43" s="15">
        <f t="shared" si="23"/>
        <v>3103.973900817785</v>
      </c>
      <c r="Z43" s="15">
        <f t="shared" si="23"/>
        <v>3160.4899790347545</v>
      </c>
      <c r="AA43" s="15">
        <f t="shared" si="23"/>
        <v>3218.2820500560874</v>
      </c>
      <c r="AB43" s="15">
        <f t="shared" si="23"/>
        <v>3277.378922632994</v>
      </c>
      <c r="AC43" s="15">
        <f t="shared" si="23"/>
        <v>3337.8100559468016</v>
      </c>
      <c r="AD43" s="15">
        <f t="shared" si="23"/>
        <v>3399.605574294049</v>
      </c>
      <c r="AE43" s="15">
        <f t="shared" si="23"/>
        <v>3462.796282103138</v>
      </c>
      <c r="AF43" s="15">
        <f t="shared" si="23"/>
        <v>3527.4136792900267</v>
      </c>
      <c r="AG43" s="15">
        <f t="shared" si="23"/>
        <v>3585.742482720456</v>
      </c>
      <c r="AH43" s="15">
        <f t="shared" si="23"/>
        <v>3636.4275112049827</v>
      </c>
      <c r="AI43" s="15">
        <f t="shared" si="23"/>
        <v>3688.276347072181</v>
      </c>
      <c r="AJ43" s="15">
        <f t="shared" si="23"/>
        <v>3741.3157131564744</v>
      </c>
      <c r="AK43" s="15">
        <f t="shared" si="23"/>
        <v>3795.5729458902856</v>
      </c>
      <c r="AL43" s="15">
        <f t="shared" si="23"/>
        <v>3851.076009393201</v>
      </c>
      <c r="AM43" s="15">
        <f t="shared" si="23"/>
        <v>3907.85350988465</v>
      </c>
      <c r="AN43" s="15">
        <f t="shared" si="23"/>
        <v>3965.934710427521</v>
      </c>
      <c r="AO43" s="15">
        <f t="shared" si="23"/>
        <v>4025.3495460103104</v>
      </c>
      <c r="AP43" s="15">
        <f t="shared" si="23"/>
        <v>4086.128638975585</v>
      </c>
      <c r="AQ43" s="15">
        <f t="shared" si="23"/>
        <v>4148.303314802703</v>
      </c>
      <c r="AR43" s="15">
        <f t="shared" si="23"/>
        <v>4211.905618252935</v>
      </c>
      <c r="AS43" s="15">
        <f t="shared" si="23"/>
        <v>4276.968329885297</v>
      </c>
      <c r="AT43" s="15">
        <f t="shared" si="23"/>
        <v>4343.524982951617</v>
      </c>
      <c r="AU43" s="15">
        <f t="shared" si="23"/>
        <v>4411.609880679537</v>
      </c>
      <c r="AV43" s="15">
        <f t="shared" si="23"/>
        <v>4481.258113952358</v>
      </c>
      <c r="AW43" s="15">
        <f t="shared" si="23"/>
        <v>4552.505579394846</v>
      </c>
      <c r="AX43" s="15">
        <f t="shared" si="23"/>
        <v>4625.388997874313</v>
      </c>
      <c r="AY43" s="15">
        <f t="shared" si="23"/>
        <v>4699.945933426512</v>
      </c>
      <c r="AZ43" s="15">
        <f t="shared" si="23"/>
        <v>4776.2148126161</v>
      </c>
      <c r="BA43" s="15">
        <f t="shared" si="23"/>
        <v>4854.234944341653</v>
      </c>
      <c r="BB43" s="15">
        <f t="shared" si="23"/>
        <v>4934.046540095424</v>
      </c>
      <c r="BC43" s="15">
        <f t="shared" si="23"/>
        <v>5015.6907346883045</v>
      </c>
      <c r="BD43" s="15">
        <f t="shared" si="23"/>
        <v>5099.209607450666</v>
      </c>
      <c r="BE43" s="15">
        <f t="shared" si="23"/>
        <v>5184.64620392</v>
      </c>
      <c r="BF43" s="15">
        <f t="shared" si="23"/>
        <v>5272.044558026535</v>
      </c>
      <c r="BG43" s="15">
        <f t="shared" si="23"/>
        <v>5361.4497147882885</v>
      </c>
      <c r="BH43" s="15">
        <f t="shared" si="23"/>
        <v>5452.907753527211</v>
      </c>
      <c r="BI43" s="15">
        <f t="shared" si="23"/>
        <v>5546.465811618427</v>
      </c>
      <c r="BJ43" s="15">
        <f t="shared" si="23"/>
        <v>5642.172108784782</v>
      </c>
      <c r="BK43" s="15">
        <f t="shared" si="23"/>
        <v>5740.075971949238</v>
      </c>
      <c r="BL43" s="15">
        <f t="shared" si="23"/>
        <v>5830.985240438611</v>
      </c>
      <c r="BM43" s="15">
        <f t="shared" si="23"/>
        <v>5899.293361178348</v>
      </c>
      <c r="BN43" s="15">
        <f t="shared" si="23"/>
        <v>5969.196176242402</v>
      </c>
      <c r="BO43" s="15">
        <f t="shared" si="23"/>
        <v>6040.730914732678</v>
      </c>
      <c r="BP43" s="15">
        <f aca="true" t="shared" si="24" ref="BP43:DQ43">SUM(BP35:BP42)</f>
        <v>6113.935674886945</v>
      </c>
      <c r="BQ43" s="15">
        <f t="shared" si="24"/>
        <v>6188.849444369338</v>
      </c>
      <c r="BR43" s="15">
        <f t="shared" si="24"/>
        <v>6265.512121034553</v>
      </c>
      <c r="BS43" s="15">
        <f t="shared" si="24"/>
        <v>6343.964534176794</v>
      </c>
      <c r="BT43" s="15">
        <f t="shared" si="24"/>
        <v>6424.24846627479</v>
      </c>
      <c r="BU43" s="15">
        <f t="shared" si="24"/>
        <v>6506.406675244469</v>
      </c>
      <c r="BV43" s="15">
        <f t="shared" si="24"/>
        <v>6590.482917211119</v>
      </c>
      <c r="BW43" s="15">
        <f t="shared" si="24"/>
        <v>6676.521969813197</v>
      </c>
      <c r="BX43" s="15">
        <f t="shared" si="24"/>
        <v>6764.569656050169</v>
      </c>
      <c r="BY43" s="15">
        <f t="shared" si="24"/>
        <v>6854.672868687088</v>
      </c>
      <c r="BZ43" s="15">
        <f t="shared" si="24"/>
        <v>6946.879595228926</v>
      </c>
      <c r="CA43" s="15">
        <f t="shared" si="24"/>
        <v>7041.238943477929</v>
      </c>
      <c r="CB43" s="15">
        <f t="shared" si="24"/>
        <v>7137.801167687642</v>
      </c>
      <c r="CC43" s="15">
        <f t="shared" si="24"/>
        <v>7236.617695327506</v>
      </c>
      <c r="CD43" s="15">
        <f t="shared" si="24"/>
        <v>7333.534295393569</v>
      </c>
      <c r="CE43" s="15">
        <f t="shared" si="24"/>
        <v>7419.773860881167</v>
      </c>
      <c r="CF43" s="15">
        <f t="shared" si="24"/>
        <v>7508.037780987988</v>
      </c>
      <c r="CG43" s="15">
        <f t="shared" si="24"/>
        <v>7598.3735746411185</v>
      </c>
      <c r="CH43" s="15">
        <f t="shared" si="24"/>
        <v>7690.829876208787</v>
      </c>
      <c r="CI43" s="15">
        <f t="shared" si="24"/>
        <v>7785.456461683809</v>
      </c>
      <c r="CJ43" s="15">
        <f t="shared" si="24"/>
        <v>7882.304275481637</v>
      </c>
      <c r="CK43" s="15">
        <f t="shared" si="24"/>
        <v>7981.425457867476</v>
      </c>
      <c r="CL43" s="15">
        <f t="shared" si="24"/>
        <v>8082.8733730272015</v>
      </c>
      <c r="CM43" s="15">
        <f t="shared" si="24"/>
        <v>8186.702637797201</v>
      </c>
      <c r="CN43" s="15">
        <f t="shared" si="24"/>
        <v>8292.969151068619</v>
      </c>
      <c r="CO43" s="15">
        <f t="shared" si="24"/>
        <v>8401.730123881818</v>
      </c>
      <c r="CP43" s="15">
        <f t="shared" si="24"/>
        <v>8513.044110227273</v>
      </c>
      <c r="CQ43" s="15">
        <f t="shared" si="24"/>
        <v>8626.97103856946</v>
      </c>
      <c r="CR43" s="15">
        <f t="shared" si="24"/>
        <v>8743.572244110741</v>
      </c>
      <c r="CS43" s="15">
        <f t="shared" si="24"/>
        <v>8862.910501812592</v>
      </c>
      <c r="CT43" s="15">
        <f t="shared" si="24"/>
        <v>8985.050060191956</v>
      </c>
      <c r="CU43" s="15">
        <f t="shared" si="24"/>
        <v>9110.056675910919</v>
      </c>
      <c r="CV43" s="15">
        <f t="shared" si="24"/>
        <v>9237.997649178338</v>
      </c>
      <c r="CW43" s="15">
        <f t="shared" si="24"/>
        <v>9368.941859982464</v>
      </c>
      <c r="CX43" s="15">
        <f t="shared" si="24"/>
        <v>9502.959805174087</v>
      </c>
      <c r="CY43" s="15">
        <f t="shared" si="24"/>
        <v>9640.123636420136</v>
      </c>
      <c r="CZ43" s="15">
        <f t="shared" si="24"/>
        <v>9780.507199048217</v>
      </c>
      <c r="DA43" s="15">
        <f t="shared" si="24"/>
        <v>9901.848857442359</v>
      </c>
      <c r="DB43" s="15">
        <f t="shared" si="24"/>
        <v>10019.501523951925</v>
      </c>
      <c r="DC43" s="15">
        <f t="shared" si="24"/>
        <v>10139.930985428493</v>
      </c>
      <c r="DD43" s="15">
        <f t="shared" si="24"/>
        <v>10263.20277876568</v>
      </c>
      <c r="DE43" s="15">
        <f t="shared" si="24"/>
        <v>10389.383987634765</v>
      </c>
      <c r="DF43" s="15">
        <f t="shared" si="24"/>
        <v>10518.543278991163</v>
      </c>
      <c r="DG43" s="15">
        <f t="shared" si="24"/>
        <v>10650.750940442524</v>
      </c>
      <c r="DH43" s="15">
        <f t="shared" si="24"/>
        <v>10786.078918498757</v>
      </c>
      <c r="DI43" s="15">
        <f t="shared" si="24"/>
        <v>10924.600857724841</v>
      </c>
      <c r="DJ43" s="15">
        <f t="shared" si="24"/>
        <v>11066.3921408177</v>
      </c>
      <c r="DK43" s="15">
        <f t="shared" si="24"/>
        <v>11211.529929628938</v>
      </c>
      <c r="DL43" s="15">
        <f t="shared" si="24"/>
        <v>11360.093207155813</v>
      </c>
      <c r="DM43" s="15">
        <f t="shared" si="24"/>
        <v>11512.162820523232</v>
      </c>
      <c r="DN43" s="15">
        <f t="shared" si="24"/>
        <v>11667.821524980212</v>
      </c>
      <c r="DO43" s="15">
        <f t="shared" si="24"/>
        <v>11827.154028934725</v>
      </c>
      <c r="DP43" s="15">
        <f t="shared" si="24"/>
        <v>11990.247040051436</v>
      </c>
      <c r="DQ43" s="15">
        <f t="shared" si="24"/>
        <v>12157.189312437422</v>
      </c>
    </row>
    <row r="44" spans="2:121" ht="12.75">
      <c r="B44" s="15">
        <f>B43*4</f>
        <v>8394.682134506671</v>
      </c>
      <c r="C44" s="15">
        <f>C43*4</f>
        <v>8529.957425686718</v>
      </c>
      <c r="D44" s="15">
        <f aca="true" t="shared" si="25" ref="D44:BO44">D43*4</f>
        <v>8668.286897262851</v>
      </c>
      <c r="E44" s="15">
        <f t="shared" si="25"/>
        <v>8809.739505049618</v>
      </c>
      <c r="F44" s="15">
        <f t="shared" si="25"/>
        <v>8954.385761712752</v>
      </c>
      <c r="G44" s="15">
        <f t="shared" si="25"/>
        <v>9102.297771919006</v>
      </c>
      <c r="H44" s="15">
        <f t="shared" si="25"/>
        <v>9253.54926827958</v>
      </c>
      <c r="I44" s="15">
        <f t="shared" si="25"/>
        <v>9408.215648105073</v>
      </c>
      <c r="J44" s="15">
        <f t="shared" si="25"/>
        <v>9566.374010990265</v>
      </c>
      <c r="K44" s="15">
        <f t="shared" si="25"/>
        <v>9728.103197247461</v>
      </c>
      <c r="L44" s="15">
        <f t="shared" si="25"/>
        <v>9893.483827207592</v>
      </c>
      <c r="M44" s="15">
        <f t="shared" si="25"/>
        <v>10062.598341408591</v>
      </c>
      <c r="N44" s="15">
        <f t="shared" si="25"/>
        <v>10235.531041691178</v>
      </c>
      <c r="O44" s="15">
        <f t="shared" si="25"/>
        <v>10412.368133222437</v>
      </c>
      <c r="P44" s="15">
        <f t="shared" si="25"/>
        <v>10593.197767468215</v>
      </c>
      <c r="Q44" s="15">
        <f t="shared" si="25"/>
        <v>10778.110086135715</v>
      </c>
      <c r="R44" s="15">
        <f t="shared" si="25"/>
        <v>10967.197266108207</v>
      </c>
      <c r="S44" s="15">
        <f t="shared" si="25"/>
        <v>11160.553565394248</v>
      </c>
      <c r="T44" s="15">
        <f t="shared" si="25"/>
        <v>11358.275370114337</v>
      </c>
      <c r="U44" s="15">
        <f t="shared" si="25"/>
        <v>11560.461242548397</v>
      </c>
      <c r="V44" s="15">
        <f t="shared" si="25"/>
        <v>11767.21197026805</v>
      </c>
      <c r="W44" s="15">
        <f t="shared" si="25"/>
        <v>11978.630616378188</v>
      </c>
      <c r="X44" s="15">
        <f t="shared" si="25"/>
        <v>12194.822570892868</v>
      </c>
      <c r="Y44" s="15">
        <f t="shared" si="25"/>
        <v>12415.89560327114</v>
      </c>
      <c r="Z44" s="15">
        <f t="shared" si="25"/>
        <v>12641.959916139018</v>
      </c>
      <c r="AA44" s="15">
        <f t="shared" si="25"/>
        <v>12873.12820022435</v>
      </c>
      <c r="AB44" s="15">
        <f t="shared" si="25"/>
        <v>13109.515690531976</v>
      </c>
      <c r="AC44" s="15">
        <f t="shared" si="25"/>
        <v>13351.240223787207</v>
      </c>
      <c r="AD44" s="15">
        <f t="shared" si="25"/>
        <v>13598.422297176196</v>
      </c>
      <c r="AE44" s="15">
        <f t="shared" si="25"/>
        <v>13851.185128412551</v>
      </c>
      <c r="AF44" s="15">
        <f t="shared" si="25"/>
        <v>14109.654717160107</v>
      </c>
      <c r="AG44" s="15">
        <f t="shared" si="25"/>
        <v>14342.969930881824</v>
      </c>
      <c r="AH44" s="15">
        <f t="shared" si="25"/>
        <v>14545.71004481993</v>
      </c>
      <c r="AI44" s="15">
        <f t="shared" si="25"/>
        <v>14753.105388288724</v>
      </c>
      <c r="AJ44" s="15">
        <f t="shared" si="25"/>
        <v>14965.262852625898</v>
      </c>
      <c r="AK44" s="15">
        <f t="shared" si="25"/>
        <v>15182.291783561142</v>
      </c>
      <c r="AL44" s="15">
        <f t="shared" si="25"/>
        <v>15404.304037572803</v>
      </c>
      <c r="AM44" s="15">
        <f t="shared" si="25"/>
        <v>15631.4140395386</v>
      </c>
      <c r="AN44" s="15">
        <f t="shared" si="25"/>
        <v>15863.738841710085</v>
      </c>
      <c r="AO44" s="15">
        <f t="shared" si="25"/>
        <v>16101.398184041242</v>
      </c>
      <c r="AP44" s="15">
        <f t="shared" si="25"/>
        <v>16344.51455590234</v>
      </c>
      <c r="AQ44" s="15">
        <f t="shared" si="25"/>
        <v>16593.213259210814</v>
      </c>
      <c r="AR44" s="15">
        <f t="shared" si="25"/>
        <v>16847.62247301174</v>
      </c>
      <c r="AS44" s="15">
        <f t="shared" si="25"/>
        <v>17107.873319541188</v>
      </c>
      <c r="AT44" s="15">
        <f t="shared" si="25"/>
        <v>17374.099931806468</v>
      </c>
      <c r="AU44" s="15">
        <f t="shared" si="25"/>
        <v>17646.43952271815</v>
      </c>
      <c r="AV44" s="15">
        <f t="shared" si="25"/>
        <v>17925.032455809433</v>
      </c>
      <c r="AW44" s="15">
        <f t="shared" si="25"/>
        <v>18210.022317579384</v>
      </c>
      <c r="AX44" s="15">
        <f t="shared" si="25"/>
        <v>18501.55599149725</v>
      </c>
      <c r="AY44" s="15">
        <f t="shared" si="25"/>
        <v>18799.78373370605</v>
      </c>
      <c r="AZ44" s="15">
        <f t="shared" si="25"/>
        <v>19104.8592504644</v>
      </c>
      <c r="BA44" s="15">
        <f t="shared" si="25"/>
        <v>19416.939777366613</v>
      </c>
      <c r="BB44" s="15">
        <f t="shared" si="25"/>
        <v>19736.186160381694</v>
      </c>
      <c r="BC44" s="15">
        <f t="shared" si="25"/>
        <v>20062.762938753218</v>
      </c>
      <c r="BD44" s="15">
        <f t="shared" si="25"/>
        <v>20396.838429802665</v>
      </c>
      <c r="BE44" s="15">
        <f t="shared" si="25"/>
        <v>20738.58481568</v>
      </c>
      <c r="BF44" s="15">
        <f t="shared" si="25"/>
        <v>21088.17823210614</v>
      </c>
      <c r="BG44" s="15">
        <f t="shared" si="25"/>
        <v>21445.798859153154</v>
      </c>
      <c r="BH44" s="15">
        <f t="shared" si="25"/>
        <v>21811.631014108843</v>
      </c>
      <c r="BI44" s="15">
        <f t="shared" si="25"/>
        <v>22185.86324647371</v>
      </c>
      <c r="BJ44" s="15">
        <f t="shared" si="25"/>
        <v>22568.688435139127</v>
      </c>
      <c r="BK44" s="15">
        <f t="shared" si="25"/>
        <v>22960.303887796952</v>
      </c>
      <c r="BL44" s="15">
        <f t="shared" si="25"/>
        <v>23323.940961754444</v>
      </c>
      <c r="BM44" s="15">
        <f t="shared" si="25"/>
        <v>23597.173444713393</v>
      </c>
      <c r="BN44" s="15">
        <f t="shared" si="25"/>
        <v>23876.784704969607</v>
      </c>
      <c r="BO44" s="15">
        <f t="shared" si="25"/>
        <v>24162.92365893071</v>
      </c>
      <c r="BP44" s="15">
        <f aca="true" t="shared" si="26" ref="BP44:DQ44">BP43*4</f>
        <v>24455.74269954778</v>
      </c>
      <c r="BQ44" s="15">
        <f t="shared" si="26"/>
        <v>24755.397777477352</v>
      </c>
      <c r="BR44" s="15">
        <f t="shared" si="26"/>
        <v>25062.048484138213</v>
      </c>
      <c r="BS44" s="15">
        <f t="shared" si="26"/>
        <v>25375.858136707175</v>
      </c>
      <c r="BT44" s="15">
        <f t="shared" si="26"/>
        <v>25696.99386509916</v>
      </c>
      <c r="BU44" s="15">
        <f t="shared" si="26"/>
        <v>26025.626700977875</v>
      </c>
      <c r="BV44" s="15">
        <f t="shared" si="26"/>
        <v>26361.931668844474</v>
      </c>
      <c r="BW44" s="15">
        <f t="shared" si="26"/>
        <v>26706.087879252787</v>
      </c>
      <c r="BX44" s="15">
        <f t="shared" si="26"/>
        <v>27058.278624200677</v>
      </c>
      <c r="BY44" s="15">
        <f t="shared" si="26"/>
        <v>27418.691474748353</v>
      </c>
      <c r="BZ44" s="15">
        <f t="shared" si="26"/>
        <v>27787.518380915702</v>
      </c>
      <c r="CA44" s="15">
        <f t="shared" si="26"/>
        <v>28164.955773911715</v>
      </c>
      <c r="CB44" s="15">
        <f t="shared" si="26"/>
        <v>28551.20467075057</v>
      </c>
      <c r="CC44" s="15">
        <f t="shared" si="26"/>
        <v>28946.470781310025</v>
      </c>
      <c r="CD44" s="15">
        <f t="shared" si="26"/>
        <v>29334.137181574275</v>
      </c>
      <c r="CE44" s="15">
        <f t="shared" si="26"/>
        <v>29679.095443524668</v>
      </c>
      <c r="CF44" s="15">
        <f t="shared" si="26"/>
        <v>30032.151123951953</v>
      </c>
      <c r="CG44" s="15">
        <f t="shared" si="26"/>
        <v>30393.494298564474</v>
      </c>
      <c r="CH44" s="15">
        <f t="shared" si="26"/>
        <v>30763.319504835148</v>
      </c>
      <c r="CI44" s="15">
        <f t="shared" si="26"/>
        <v>31141.825846735235</v>
      </c>
      <c r="CJ44" s="15">
        <f t="shared" si="26"/>
        <v>31529.217101926548</v>
      </c>
      <c r="CK44" s="15">
        <f t="shared" si="26"/>
        <v>31925.701831469905</v>
      </c>
      <c r="CL44" s="15">
        <f t="shared" si="26"/>
        <v>32331.493492108806</v>
      </c>
      <c r="CM44" s="15">
        <f t="shared" si="26"/>
        <v>32746.810551188802</v>
      </c>
      <c r="CN44" s="15">
        <f t="shared" si="26"/>
        <v>33171.876604274476</v>
      </c>
      <c r="CO44" s="15">
        <f t="shared" si="26"/>
        <v>33606.92049552727</v>
      </c>
      <c r="CP44" s="15">
        <f t="shared" si="26"/>
        <v>34052.17644090909</v>
      </c>
      <c r="CQ44" s="15">
        <f t="shared" si="26"/>
        <v>34507.88415427784</v>
      </c>
      <c r="CR44" s="15">
        <f t="shared" si="26"/>
        <v>34974.288976442964</v>
      </c>
      <c r="CS44" s="15">
        <f t="shared" si="26"/>
        <v>35451.64200725037</v>
      </c>
      <c r="CT44" s="15">
        <f t="shared" si="26"/>
        <v>35940.20024076782</v>
      </c>
      <c r="CU44" s="15">
        <f t="shared" si="26"/>
        <v>36440.226703643675</v>
      </c>
      <c r="CV44" s="15">
        <f t="shared" si="26"/>
        <v>36951.99059671335</v>
      </c>
      <c r="CW44" s="15">
        <f t="shared" si="26"/>
        <v>37475.767439929856</v>
      </c>
      <c r="CX44" s="15">
        <f t="shared" si="26"/>
        <v>38011.83922069635</v>
      </c>
      <c r="CY44" s="15">
        <f t="shared" si="26"/>
        <v>38560.49454568054</v>
      </c>
      <c r="CZ44" s="15">
        <f t="shared" si="26"/>
        <v>39122.02879619287</v>
      </c>
      <c r="DA44" s="15">
        <f t="shared" si="26"/>
        <v>39607.395429769436</v>
      </c>
      <c r="DB44" s="15">
        <f t="shared" si="26"/>
        <v>40078.0060958077</v>
      </c>
      <c r="DC44" s="15">
        <f t="shared" si="26"/>
        <v>40559.72394171397</v>
      </c>
      <c r="DD44" s="15">
        <f t="shared" si="26"/>
        <v>41052.81111506272</v>
      </c>
      <c r="DE44" s="15">
        <f t="shared" si="26"/>
        <v>41557.53595053906</v>
      </c>
      <c r="DF44" s="15">
        <f t="shared" si="26"/>
        <v>42074.17311596465</v>
      </c>
      <c r="DG44" s="15">
        <f t="shared" si="26"/>
        <v>42603.003761770095</v>
      </c>
      <c r="DH44" s="15">
        <f t="shared" si="26"/>
        <v>43144.31567399503</v>
      </c>
      <c r="DI44" s="15">
        <f t="shared" si="26"/>
        <v>43698.403430899365</v>
      </c>
      <c r="DJ44" s="15">
        <f t="shared" si="26"/>
        <v>44265.5685632708</v>
      </c>
      <c r="DK44" s="15">
        <f t="shared" si="26"/>
        <v>44846.11971851575</v>
      </c>
      <c r="DL44" s="15">
        <f t="shared" si="26"/>
        <v>45440.37282862325</v>
      </c>
      <c r="DM44" s="15">
        <f t="shared" si="26"/>
        <v>46048.65128209293</v>
      </c>
      <c r="DN44" s="15">
        <f t="shared" si="26"/>
        <v>46671.28609992085</v>
      </c>
      <c r="DO44" s="15">
        <f t="shared" si="26"/>
        <v>47308.6161157389</v>
      </c>
      <c r="DP44" s="15">
        <f t="shared" si="26"/>
        <v>47960.98816020574</v>
      </c>
      <c r="DQ44" s="15">
        <f t="shared" si="26"/>
        <v>48628.75724974969</v>
      </c>
    </row>
    <row r="46" spans="1:121" ht="12.75">
      <c r="A46" s="10" t="s">
        <v>23</v>
      </c>
      <c r="B46" s="4">
        <f>IF(B24&lt;$B$12,B24*$D$12,$B$12*$D$12)</f>
        <v>1125</v>
      </c>
      <c r="C46" s="4">
        <f>IF(C24&lt;$B$12,C24*$D$12,$B$12*$D$12)</f>
        <v>1125</v>
      </c>
      <c r="D46" s="4">
        <f aca="true" t="shared" si="27" ref="D46:BO46">IF(D24&lt;$B$12,D24*$D$12,$B$12*$D$12)</f>
        <v>1125</v>
      </c>
      <c r="E46" s="4">
        <f t="shared" si="27"/>
        <v>1125</v>
      </c>
      <c r="F46" s="4">
        <f t="shared" si="27"/>
        <v>1125</v>
      </c>
      <c r="G46" s="4">
        <f t="shared" si="27"/>
        <v>1125</v>
      </c>
      <c r="H46" s="4">
        <f t="shared" si="27"/>
        <v>1125</v>
      </c>
      <c r="I46" s="4">
        <f t="shared" si="27"/>
        <v>1125</v>
      </c>
      <c r="J46" s="4">
        <f t="shared" si="27"/>
        <v>1125</v>
      </c>
      <c r="K46" s="4">
        <f t="shared" si="27"/>
        <v>1125</v>
      </c>
      <c r="L46" s="4">
        <f t="shared" si="27"/>
        <v>1125</v>
      </c>
      <c r="M46" s="4">
        <f t="shared" si="27"/>
        <v>1125</v>
      </c>
      <c r="N46" s="4">
        <f t="shared" si="27"/>
        <v>1125</v>
      </c>
      <c r="O46" s="4">
        <f t="shared" si="27"/>
        <v>1125</v>
      </c>
      <c r="P46" s="4">
        <f t="shared" si="27"/>
        <v>1125</v>
      </c>
      <c r="Q46" s="4">
        <f t="shared" si="27"/>
        <v>1125</v>
      </c>
      <c r="R46" s="4">
        <f t="shared" si="27"/>
        <v>1125</v>
      </c>
      <c r="S46" s="4">
        <f t="shared" si="27"/>
        <v>1125</v>
      </c>
      <c r="T46" s="4">
        <f t="shared" si="27"/>
        <v>1125</v>
      </c>
      <c r="U46" s="4">
        <f t="shared" si="27"/>
        <v>1125</v>
      </c>
      <c r="V46" s="4">
        <f t="shared" si="27"/>
        <v>1125</v>
      </c>
      <c r="W46" s="4">
        <f t="shared" si="27"/>
        <v>1125</v>
      </c>
      <c r="X46" s="4">
        <f t="shared" si="27"/>
        <v>1125</v>
      </c>
      <c r="Y46" s="4">
        <f t="shared" si="27"/>
        <v>1125</v>
      </c>
      <c r="Z46" s="4">
        <f t="shared" si="27"/>
        <v>1125</v>
      </c>
      <c r="AA46" s="4">
        <f t="shared" si="27"/>
        <v>1125</v>
      </c>
      <c r="AB46" s="4">
        <f t="shared" si="27"/>
        <v>1125</v>
      </c>
      <c r="AC46" s="4">
        <f t="shared" si="27"/>
        <v>1125</v>
      </c>
      <c r="AD46" s="4">
        <f t="shared" si="27"/>
        <v>1125</v>
      </c>
      <c r="AE46" s="4">
        <f t="shared" si="27"/>
        <v>1125</v>
      </c>
      <c r="AF46" s="4">
        <f t="shared" si="27"/>
        <v>1125</v>
      </c>
      <c r="AG46" s="4">
        <f t="shared" si="27"/>
        <v>1125</v>
      </c>
      <c r="AH46" s="4">
        <f t="shared" si="27"/>
        <v>1125</v>
      </c>
      <c r="AI46" s="4">
        <f t="shared" si="27"/>
        <v>1125</v>
      </c>
      <c r="AJ46" s="4">
        <f t="shared" si="27"/>
        <v>1125</v>
      </c>
      <c r="AK46" s="4">
        <f t="shared" si="27"/>
        <v>1125</v>
      </c>
      <c r="AL46" s="4">
        <f t="shared" si="27"/>
        <v>1125</v>
      </c>
      <c r="AM46" s="4">
        <f t="shared" si="27"/>
        <v>1125</v>
      </c>
      <c r="AN46" s="4">
        <f t="shared" si="27"/>
        <v>1125</v>
      </c>
      <c r="AO46" s="4">
        <f t="shared" si="27"/>
        <v>1125</v>
      </c>
      <c r="AP46" s="4">
        <f t="shared" si="27"/>
        <v>1125</v>
      </c>
      <c r="AQ46" s="4">
        <f t="shared" si="27"/>
        <v>1125</v>
      </c>
      <c r="AR46" s="4">
        <f t="shared" si="27"/>
        <v>1125</v>
      </c>
      <c r="AS46" s="4">
        <f t="shared" si="27"/>
        <v>1125</v>
      </c>
      <c r="AT46" s="4">
        <f t="shared" si="27"/>
        <v>1125</v>
      </c>
      <c r="AU46" s="4">
        <f t="shared" si="27"/>
        <v>1125</v>
      </c>
      <c r="AV46" s="4">
        <f t="shared" si="27"/>
        <v>1125</v>
      </c>
      <c r="AW46" s="4">
        <f t="shared" si="27"/>
        <v>1125</v>
      </c>
      <c r="AX46" s="4">
        <f t="shared" si="27"/>
        <v>1125</v>
      </c>
      <c r="AY46" s="4">
        <f t="shared" si="27"/>
        <v>1125</v>
      </c>
      <c r="AZ46" s="4">
        <f t="shared" si="27"/>
        <v>1125</v>
      </c>
      <c r="BA46" s="4">
        <f t="shared" si="27"/>
        <v>1125</v>
      </c>
      <c r="BB46" s="4">
        <f t="shared" si="27"/>
        <v>1125</v>
      </c>
      <c r="BC46" s="4">
        <f t="shared" si="27"/>
        <v>1125</v>
      </c>
      <c r="BD46" s="4">
        <f t="shared" si="27"/>
        <v>1125</v>
      </c>
      <c r="BE46" s="4">
        <f t="shared" si="27"/>
        <v>1125</v>
      </c>
      <c r="BF46" s="4">
        <f t="shared" si="27"/>
        <v>1125</v>
      </c>
      <c r="BG46" s="4">
        <f t="shared" si="27"/>
        <v>1125</v>
      </c>
      <c r="BH46" s="4">
        <f t="shared" si="27"/>
        <v>1125</v>
      </c>
      <c r="BI46" s="4">
        <f t="shared" si="27"/>
        <v>1125</v>
      </c>
      <c r="BJ46" s="4">
        <f t="shared" si="27"/>
        <v>1125</v>
      </c>
      <c r="BK46" s="4">
        <f t="shared" si="27"/>
        <v>1125</v>
      </c>
      <c r="BL46" s="4">
        <f t="shared" si="27"/>
        <v>1125</v>
      </c>
      <c r="BM46" s="4">
        <f t="shared" si="27"/>
        <v>1125</v>
      </c>
      <c r="BN46" s="4">
        <f t="shared" si="27"/>
        <v>1125</v>
      </c>
      <c r="BO46" s="4">
        <f t="shared" si="27"/>
        <v>1125</v>
      </c>
      <c r="BP46" s="4">
        <f aca="true" t="shared" si="28" ref="BP46:DQ46">IF(BP24&lt;$B$12,BP24*$D$12,$B$12*$D$12)</f>
        <v>1125</v>
      </c>
      <c r="BQ46" s="4">
        <f t="shared" si="28"/>
        <v>1125</v>
      </c>
      <c r="BR46" s="4">
        <f t="shared" si="28"/>
        <v>1125</v>
      </c>
      <c r="BS46" s="4">
        <f t="shared" si="28"/>
        <v>1125</v>
      </c>
      <c r="BT46" s="4">
        <f t="shared" si="28"/>
        <v>1125</v>
      </c>
      <c r="BU46" s="4">
        <f t="shared" si="28"/>
        <v>1125</v>
      </c>
      <c r="BV46" s="4">
        <f t="shared" si="28"/>
        <v>1125</v>
      </c>
      <c r="BW46" s="4">
        <f t="shared" si="28"/>
        <v>1125</v>
      </c>
      <c r="BX46" s="4">
        <f t="shared" si="28"/>
        <v>1125</v>
      </c>
      <c r="BY46" s="4">
        <f t="shared" si="28"/>
        <v>1125</v>
      </c>
      <c r="BZ46" s="4">
        <f t="shared" si="28"/>
        <v>1125</v>
      </c>
      <c r="CA46" s="4">
        <f t="shared" si="28"/>
        <v>1125</v>
      </c>
      <c r="CB46" s="4">
        <f t="shared" si="28"/>
        <v>1125</v>
      </c>
      <c r="CC46" s="4">
        <f t="shared" si="28"/>
        <v>1125</v>
      </c>
      <c r="CD46" s="4">
        <f t="shared" si="28"/>
        <v>1125</v>
      </c>
      <c r="CE46" s="4">
        <f t="shared" si="28"/>
        <v>1125</v>
      </c>
      <c r="CF46" s="4">
        <f t="shared" si="28"/>
        <v>1125</v>
      </c>
      <c r="CG46" s="4">
        <f t="shared" si="28"/>
        <v>1125</v>
      </c>
      <c r="CH46" s="4">
        <f t="shared" si="28"/>
        <v>1125</v>
      </c>
      <c r="CI46" s="4">
        <f t="shared" si="28"/>
        <v>1125</v>
      </c>
      <c r="CJ46" s="4">
        <f t="shared" si="28"/>
        <v>1125</v>
      </c>
      <c r="CK46" s="4">
        <f t="shared" si="28"/>
        <v>1125</v>
      </c>
      <c r="CL46" s="4">
        <f t="shared" si="28"/>
        <v>1125</v>
      </c>
      <c r="CM46" s="4">
        <f t="shared" si="28"/>
        <v>1125</v>
      </c>
      <c r="CN46" s="4">
        <f t="shared" si="28"/>
        <v>1125</v>
      </c>
      <c r="CO46" s="4">
        <f t="shared" si="28"/>
        <v>1125</v>
      </c>
      <c r="CP46" s="4">
        <f t="shared" si="28"/>
        <v>1125</v>
      </c>
      <c r="CQ46" s="4">
        <f t="shared" si="28"/>
        <v>1125</v>
      </c>
      <c r="CR46" s="4">
        <f t="shared" si="28"/>
        <v>1125</v>
      </c>
      <c r="CS46" s="4">
        <f t="shared" si="28"/>
        <v>1125</v>
      </c>
      <c r="CT46" s="4">
        <f t="shared" si="28"/>
        <v>1125</v>
      </c>
      <c r="CU46" s="4">
        <f t="shared" si="28"/>
        <v>1125</v>
      </c>
      <c r="CV46" s="4">
        <f t="shared" si="28"/>
        <v>1125</v>
      </c>
      <c r="CW46" s="4">
        <f t="shared" si="28"/>
        <v>1125</v>
      </c>
      <c r="CX46" s="4">
        <f t="shared" si="28"/>
        <v>1125</v>
      </c>
      <c r="CY46" s="4">
        <f t="shared" si="28"/>
        <v>1125</v>
      </c>
      <c r="CZ46" s="4">
        <f t="shared" si="28"/>
        <v>1125</v>
      </c>
      <c r="DA46" s="4">
        <f t="shared" si="28"/>
        <v>1125</v>
      </c>
      <c r="DB46" s="4">
        <f t="shared" si="28"/>
        <v>1125</v>
      </c>
      <c r="DC46" s="4">
        <f t="shared" si="28"/>
        <v>1125</v>
      </c>
      <c r="DD46" s="4">
        <f t="shared" si="28"/>
        <v>1125</v>
      </c>
      <c r="DE46" s="4">
        <f t="shared" si="28"/>
        <v>1125</v>
      </c>
      <c r="DF46" s="4">
        <f t="shared" si="28"/>
        <v>1125</v>
      </c>
      <c r="DG46" s="4">
        <f t="shared" si="28"/>
        <v>1125</v>
      </c>
      <c r="DH46" s="4">
        <f t="shared" si="28"/>
        <v>1125</v>
      </c>
      <c r="DI46" s="4">
        <f t="shared" si="28"/>
        <v>1125</v>
      </c>
      <c r="DJ46" s="4">
        <f t="shared" si="28"/>
        <v>1125</v>
      </c>
      <c r="DK46" s="4">
        <f t="shared" si="28"/>
        <v>1125</v>
      </c>
      <c r="DL46" s="4">
        <f t="shared" si="28"/>
        <v>1125</v>
      </c>
      <c r="DM46" s="4">
        <f t="shared" si="28"/>
        <v>1125</v>
      </c>
      <c r="DN46" s="4">
        <f t="shared" si="28"/>
        <v>1125</v>
      </c>
      <c r="DO46" s="4">
        <f t="shared" si="28"/>
        <v>1125</v>
      </c>
      <c r="DP46" s="4">
        <f t="shared" si="28"/>
        <v>1125</v>
      </c>
      <c r="DQ46" s="4">
        <f t="shared" si="28"/>
        <v>1125</v>
      </c>
    </row>
    <row r="47" spans="1:121" ht="12.75">
      <c r="A47" s="10" t="s">
        <v>24</v>
      </c>
      <c r="B47" s="4">
        <f>IF(AND(($B$12+$B$13)&gt;B24,(($B$12+$B$13+$B$14)&gt;B24))=TRUE,((B24-$B$12)*$D$13),($B$13*$D$13))</f>
        <v>937.5</v>
      </c>
      <c r="C47" s="4">
        <f>IF(AND(($B$12+$B$13)&gt;C24,(($B$12+$B$13+$B$14)&gt;C24))=TRUE,((C24-$B$12)*$D$13),($B$13*$D$13))</f>
        <v>937.5</v>
      </c>
      <c r="D47" s="4">
        <f aca="true" t="shared" si="29" ref="D47:BO47">IF(AND(($B$12+$B$13)&gt;D24,(($B$12+$B$13+$B$14)&gt;D24))=TRUE,((D24-$B$12)*$D$13),($B$13*$D$13))</f>
        <v>937.5</v>
      </c>
      <c r="E47" s="4">
        <f t="shared" si="29"/>
        <v>937.5</v>
      </c>
      <c r="F47" s="4">
        <f t="shared" si="29"/>
        <v>937.5</v>
      </c>
      <c r="G47" s="4">
        <f t="shared" si="29"/>
        <v>937.5</v>
      </c>
      <c r="H47" s="4">
        <f t="shared" si="29"/>
        <v>937.5</v>
      </c>
      <c r="I47" s="4">
        <f t="shared" si="29"/>
        <v>937.5</v>
      </c>
      <c r="J47" s="4">
        <f t="shared" si="29"/>
        <v>937.5</v>
      </c>
      <c r="K47" s="4">
        <f t="shared" si="29"/>
        <v>937.5</v>
      </c>
      <c r="L47" s="4">
        <f t="shared" si="29"/>
        <v>937.5</v>
      </c>
      <c r="M47" s="4">
        <f t="shared" si="29"/>
        <v>937.5</v>
      </c>
      <c r="N47" s="4">
        <f t="shared" si="29"/>
        <v>937.5</v>
      </c>
      <c r="O47" s="4">
        <f t="shared" si="29"/>
        <v>937.5</v>
      </c>
      <c r="P47" s="4">
        <f t="shared" si="29"/>
        <v>937.5</v>
      </c>
      <c r="Q47" s="4">
        <f t="shared" si="29"/>
        <v>937.5</v>
      </c>
      <c r="R47" s="4">
        <f t="shared" si="29"/>
        <v>937.5</v>
      </c>
      <c r="S47" s="4">
        <f t="shared" si="29"/>
        <v>937.5</v>
      </c>
      <c r="T47" s="4">
        <f t="shared" si="29"/>
        <v>937.5</v>
      </c>
      <c r="U47" s="4">
        <f t="shared" si="29"/>
        <v>937.5</v>
      </c>
      <c r="V47" s="4">
        <f t="shared" si="29"/>
        <v>937.5</v>
      </c>
      <c r="W47" s="4">
        <f t="shared" si="29"/>
        <v>937.5</v>
      </c>
      <c r="X47" s="4">
        <f t="shared" si="29"/>
        <v>937.5</v>
      </c>
      <c r="Y47" s="4">
        <f t="shared" si="29"/>
        <v>937.5</v>
      </c>
      <c r="Z47" s="4">
        <f t="shared" si="29"/>
        <v>937.5</v>
      </c>
      <c r="AA47" s="4">
        <f t="shared" si="29"/>
        <v>937.5</v>
      </c>
      <c r="AB47" s="4">
        <f t="shared" si="29"/>
        <v>937.5</v>
      </c>
      <c r="AC47" s="4">
        <f t="shared" si="29"/>
        <v>937.5</v>
      </c>
      <c r="AD47" s="4">
        <f t="shared" si="29"/>
        <v>937.5</v>
      </c>
      <c r="AE47" s="4">
        <f t="shared" si="29"/>
        <v>937.5</v>
      </c>
      <c r="AF47" s="4">
        <f t="shared" si="29"/>
        <v>937.5</v>
      </c>
      <c r="AG47" s="4">
        <f t="shared" si="29"/>
        <v>937.5</v>
      </c>
      <c r="AH47" s="4">
        <f t="shared" si="29"/>
        <v>937.5</v>
      </c>
      <c r="AI47" s="4">
        <f t="shared" si="29"/>
        <v>937.5</v>
      </c>
      <c r="AJ47" s="4">
        <f t="shared" si="29"/>
        <v>937.5</v>
      </c>
      <c r="AK47" s="4">
        <f t="shared" si="29"/>
        <v>937.5</v>
      </c>
      <c r="AL47" s="4">
        <f t="shared" si="29"/>
        <v>937.5</v>
      </c>
      <c r="AM47" s="4">
        <f t="shared" si="29"/>
        <v>937.5</v>
      </c>
      <c r="AN47" s="4">
        <f t="shared" si="29"/>
        <v>937.5</v>
      </c>
      <c r="AO47" s="4">
        <f t="shared" si="29"/>
        <v>937.5</v>
      </c>
      <c r="AP47" s="4">
        <f t="shared" si="29"/>
        <v>937.5</v>
      </c>
      <c r="AQ47" s="4">
        <f t="shared" si="29"/>
        <v>937.5</v>
      </c>
      <c r="AR47" s="4">
        <f t="shared" si="29"/>
        <v>937.5</v>
      </c>
      <c r="AS47" s="4">
        <f t="shared" si="29"/>
        <v>937.5</v>
      </c>
      <c r="AT47" s="4">
        <f t="shared" si="29"/>
        <v>937.5</v>
      </c>
      <c r="AU47" s="4">
        <f t="shared" si="29"/>
        <v>937.5</v>
      </c>
      <c r="AV47" s="4">
        <f t="shared" si="29"/>
        <v>937.5</v>
      </c>
      <c r="AW47" s="4">
        <f t="shared" si="29"/>
        <v>937.5</v>
      </c>
      <c r="AX47" s="4">
        <f t="shared" si="29"/>
        <v>937.5</v>
      </c>
      <c r="AY47" s="4">
        <f t="shared" si="29"/>
        <v>937.5</v>
      </c>
      <c r="AZ47" s="4">
        <f t="shared" si="29"/>
        <v>937.5</v>
      </c>
      <c r="BA47" s="4">
        <f t="shared" si="29"/>
        <v>937.5</v>
      </c>
      <c r="BB47" s="4">
        <f t="shared" si="29"/>
        <v>937.5</v>
      </c>
      <c r="BC47" s="4">
        <f t="shared" si="29"/>
        <v>937.5</v>
      </c>
      <c r="BD47" s="4">
        <f t="shared" si="29"/>
        <v>937.5</v>
      </c>
      <c r="BE47" s="4">
        <f t="shared" si="29"/>
        <v>937.5</v>
      </c>
      <c r="BF47" s="4">
        <f t="shared" si="29"/>
        <v>937.5</v>
      </c>
      <c r="BG47" s="4">
        <f t="shared" si="29"/>
        <v>937.5</v>
      </c>
      <c r="BH47" s="4">
        <f t="shared" si="29"/>
        <v>937.5</v>
      </c>
      <c r="BI47" s="4">
        <f t="shared" si="29"/>
        <v>937.5</v>
      </c>
      <c r="BJ47" s="4">
        <f t="shared" si="29"/>
        <v>937.5</v>
      </c>
      <c r="BK47" s="4">
        <f t="shared" si="29"/>
        <v>937.5</v>
      </c>
      <c r="BL47" s="4">
        <f t="shared" si="29"/>
        <v>937.5</v>
      </c>
      <c r="BM47" s="4">
        <f t="shared" si="29"/>
        <v>937.5</v>
      </c>
      <c r="BN47" s="4">
        <f t="shared" si="29"/>
        <v>937.5</v>
      </c>
      <c r="BO47" s="4">
        <f t="shared" si="29"/>
        <v>937.5</v>
      </c>
      <c r="BP47" s="4">
        <f aca="true" t="shared" si="30" ref="BP47:DQ47">IF(AND(($B$12+$B$13)&gt;BP24,(($B$12+$B$13+$B$14)&gt;BP24))=TRUE,((BP24-$B$12)*$D$13),($B$13*$D$13))</f>
        <v>937.5</v>
      </c>
      <c r="BQ47" s="4">
        <f t="shared" si="30"/>
        <v>937.5</v>
      </c>
      <c r="BR47" s="4">
        <f t="shared" si="30"/>
        <v>937.5</v>
      </c>
      <c r="BS47" s="4">
        <f t="shared" si="30"/>
        <v>937.5</v>
      </c>
      <c r="BT47" s="4">
        <f t="shared" si="30"/>
        <v>937.5</v>
      </c>
      <c r="BU47" s="4">
        <f t="shared" si="30"/>
        <v>937.5</v>
      </c>
      <c r="BV47" s="4">
        <f t="shared" si="30"/>
        <v>937.5</v>
      </c>
      <c r="BW47" s="4">
        <f t="shared" si="30"/>
        <v>937.5</v>
      </c>
      <c r="BX47" s="4">
        <f t="shared" si="30"/>
        <v>937.5</v>
      </c>
      <c r="BY47" s="4">
        <f t="shared" si="30"/>
        <v>937.5</v>
      </c>
      <c r="BZ47" s="4">
        <f t="shared" si="30"/>
        <v>937.5</v>
      </c>
      <c r="CA47" s="4">
        <f t="shared" si="30"/>
        <v>937.5</v>
      </c>
      <c r="CB47" s="4">
        <f t="shared" si="30"/>
        <v>937.5</v>
      </c>
      <c r="CC47" s="4">
        <f t="shared" si="30"/>
        <v>937.5</v>
      </c>
      <c r="CD47" s="4">
        <f t="shared" si="30"/>
        <v>937.5</v>
      </c>
      <c r="CE47" s="4">
        <f t="shared" si="30"/>
        <v>937.5</v>
      </c>
      <c r="CF47" s="4">
        <f t="shared" si="30"/>
        <v>937.5</v>
      </c>
      <c r="CG47" s="4">
        <f t="shared" si="30"/>
        <v>937.5</v>
      </c>
      <c r="CH47" s="4">
        <f t="shared" si="30"/>
        <v>937.5</v>
      </c>
      <c r="CI47" s="4">
        <f t="shared" si="30"/>
        <v>937.5</v>
      </c>
      <c r="CJ47" s="4">
        <f t="shared" si="30"/>
        <v>937.5</v>
      </c>
      <c r="CK47" s="4">
        <f t="shared" si="30"/>
        <v>937.5</v>
      </c>
      <c r="CL47" s="4">
        <f t="shared" si="30"/>
        <v>937.5</v>
      </c>
      <c r="CM47" s="4">
        <f t="shared" si="30"/>
        <v>937.5</v>
      </c>
      <c r="CN47" s="4">
        <f t="shared" si="30"/>
        <v>937.5</v>
      </c>
      <c r="CO47" s="4">
        <f t="shared" si="30"/>
        <v>937.5</v>
      </c>
      <c r="CP47" s="4">
        <f t="shared" si="30"/>
        <v>937.5</v>
      </c>
      <c r="CQ47" s="4">
        <f t="shared" si="30"/>
        <v>937.5</v>
      </c>
      <c r="CR47" s="4">
        <f t="shared" si="30"/>
        <v>937.5</v>
      </c>
      <c r="CS47" s="4">
        <f t="shared" si="30"/>
        <v>937.5</v>
      </c>
      <c r="CT47" s="4">
        <f t="shared" si="30"/>
        <v>937.5</v>
      </c>
      <c r="CU47" s="4">
        <f t="shared" si="30"/>
        <v>937.5</v>
      </c>
      <c r="CV47" s="4">
        <f t="shared" si="30"/>
        <v>937.5</v>
      </c>
      <c r="CW47" s="4">
        <f t="shared" si="30"/>
        <v>937.5</v>
      </c>
      <c r="CX47" s="4">
        <f t="shared" si="30"/>
        <v>937.5</v>
      </c>
      <c r="CY47" s="4">
        <f t="shared" si="30"/>
        <v>937.5</v>
      </c>
      <c r="CZ47" s="4">
        <f t="shared" si="30"/>
        <v>937.5</v>
      </c>
      <c r="DA47" s="4">
        <f t="shared" si="30"/>
        <v>937.5</v>
      </c>
      <c r="DB47" s="4">
        <f t="shared" si="30"/>
        <v>937.5</v>
      </c>
      <c r="DC47" s="4">
        <f t="shared" si="30"/>
        <v>937.5</v>
      </c>
      <c r="DD47" s="4">
        <f t="shared" si="30"/>
        <v>937.5</v>
      </c>
      <c r="DE47" s="4">
        <f t="shared" si="30"/>
        <v>937.5</v>
      </c>
      <c r="DF47" s="4">
        <f t="shared" si="30"/>
        <v>937.5</v>
      </c>
      <c r="DG47" s="4">
        <f t="shared" si="30"/>
        <v>937.5</v>
      </c>
      <c r="DH47" s="4">
        <f t="shared" si="30"/>
        <v>937.5</v>
      </c>
      <c r="DI47" s="4">
        <f t="shared" si="30"/>
        <v>937.5</v>
      </c>
      <c r="DJ47" s="4">
        <f t="shared" si="30"/>
        <v>937.5</v>
      </c>
      <c r="DK47" s="4">
        <f t="shared" si="30"/>
        <v>937.5</v>
      </c>
      <c r="DL47" s="4">
        <f t="shared" si="30"/>
        <v>937.5</v>
      </c>
      <c r="DM47" s="4">
        <f t="shared" si="30"/>
        <v>937.5</v>
      </c>
      <c r="DN47" s="4">
        <f t="shared" si="30"/>
        <v>937.5</v>
      </c>
      <c r="DO47" s="4">
        <f t="shared" si="30"/>
        <v>937.5</v>
      </c>
      <c r="DP47" s="4">
        <f t="shared" si="30"/>
        <v>937.5</v>
      </c>
      <c r="DQ47" s="4">
        <f t="shared" si="30"/>
        <v>937.5</v>
      </c>
    </row>
    <row r="48" spans="1:121" ht="12.75">
      <c r="A48" s="10" t="s">
        <v>25</v>
      </c>
      <c r="B48" s="4">
        <f>IF(AND(($B$12+$B$13+$B$14)&gt;B24,(($B$12+$B$13+$B$14+$B$15)&gt;B24))=TRUE,((B24-($B$12+$B$13))*$D$14),($B$14*$D$14))</f>
        <v>36.17053362666769</v>
      </c>
      <c r="C48" s="4">
        <f>IF(AND(($B$12+$B$13+$B$14)&gt;C24,(($B$12+$B$13+$B$14+$B$15)&gt;C24))=TRUE,((C24-($B$12+$B$13))*$D$14),($B$14*$D$14))</f>
        <v>69.98935642167949</v>
      </c>
      <c r="D48" s="4">
        <f aca="true" t="shared" si="31" ref="D48:BO48">IF(AND(($B$12+$B$13+$B$14)&gt;D24,(($B$12+$B$13+$B$14+$B$15)&gt;D24))=TRUE,((D24-($B$12+$B$13))*$D$14),($B$14*$D$14))</f>
        <v>104.5717243157127</v>
      </c>
      <c r="E48" s="4">
        <f t="shared" si="31"/>
        <v>139.9348762624045</v>
      </c>
      <c r="F48" s="4">
        <f t="shared" si="31"/>
        <v>176.0964404281882</v>
      </c>
      <c r="G48" s="4">
        <f t="shared" si="31"/>
        <v>213.07444297975127</v>
      </c>
      <c r="H48" s="4">
        <f t="shared" si="31"/>
        <v>250.88731706989486</v>
      </c>
      <c r="I48" s="4">
        <f t="shared" si="31"/>
        <v>289.55391202626845</v>
      </c>
      <c r="J48" s="4">
        <f t="shared" si="31"/>
        <v>329.093502747566</v>
      </c>
      <c r="K48" s="4">
        <f t="shared" si="31"/>
        <v>369.52579931186546</v>
      </c>
      <c r="L48" s="4">
        <f t="shared" si="31"/>
        <v>410.8709568018979</v>
      </c>
      <c r="M48" s="4">
        <f t="shared" si="31"/>
        <v>453.14958535214794</v>
      </c>
      <c r="N48" s="4">
        <f t="shared" si="31"/>
        <v>496.3827604227945</v>
      </c>
      <c r="O48" s="4">
        <f t="shared" si="31"/>
        <v>540.5920333056093</v>
      </c>
      <c r="P48" s="4">
        <f t="shared" si="31"/>
        <v>585.7994418670538</v>
      </c>
      <c r="Q48" s="4">
        <f t="shared" si="31"/>
        <v>632.0275215339291</v>
      </c>
      <c r="R48" s="4">
        <f t="shared" si="31"/>
        <v>679.2993165270517</v>
      </c>
      <c r="S48" s="4">
        <f t="shared" si="31"/>
        <v>727.638391348562</v>
      </c>
      <c r="T48" s="4">
        <f t="shared" si="31"/>
        <v>777.0688425285845</v>
      </c>
      <c r="U48" s="4">
        <f t="shared" si="31"/>
        <v>827.6153106370991</v>
      </c>
      <c r="V48" s="4">
        <f t="shared" si="31"/>
        <v>879.3029925670124</v>
      </c>
      <c r="W48" s="4">
        <f t="shared" si="31"/>
        <v>932.1576540945472</v>
      </c>
      <c r="X48" s="4">
        <f t="shared" si="31"/>
        <v>986.2056427232169</v>
      </c>
      <c r="Y48" s="4">
        <f t="shared" si="31"/>
        <v>1041.473900817785</v>
      </c>
      <c r="Z48" s="4">
        <f t="shared" si="31"/>
        <v>1097.9899790347545</v>
      </c>
      <c r="AA48" s="4">
        <f t="shared" si="31"/>
        <v>1155.7820500560872</v>
      </c>
      <c r="AB48" s="4">
        <f t="shared" si="31"/>
        <v>1214.878922632994</v>
      </c>
      <c r="AC48" s="4">
        <f t="shared" si="31"/>
        <v>1275.3100559468016</v>
      </c>
      <c r="AD48" s="4">
        <f t="shared" si="31"/>
        <v>1337.1055742940487</v>
      </c>
      <c r="AE48" s="4">
        <f t="shared" si="31"/>
        <v>1400.296282103138</v>
      </c>
      <c r="AF48" s="4">
        <f t="shared" si="31"/>
        <v>1464.9136792900267</v>
      </c>
      <c r="AG48" s="4">
        <f t="shared" si="31"/>
        <v>1500</v>
      </c>
      <c r="AH48" s="4">
        <f t="shared" si="31"/>
        <v>1500</v>
      </c>
      <c r="AI48" s="4">
        <f t="shared" si="31"/>
        <v>1500</v>
      </c>
      <c r="AJ48" s="4">
        <f t="shared" si="31"/>
        <v>1500</v>
      </c>
      <c r="AK48" s="4">
        <f t="shared" si="31"/>
        <v>1500</v>
      </c>
      <c r="AL48" s="4">
        <f t="shared" si="31"/>
        <v>1500</v>
      </c>
      <c r="AM48" s="4">
        <f t="shared" si="31"/>
        <v>1500</v>
      </c>
      <c r="AN48" s="4">
        <f t="shared" si="31"/>
        <v>1500</v>
      </c>
      <c r="AO48" s="4">
        <f t="shared" si="31"/>
        <v>1500</v>
      </c>
      <c r="AP48" s="4">
        <f t="shared" si="31"/>
        <v>1500</v>
      </c>
      <c r="AQ48" s="4">
        <f t="shared" si="31"/>
        <v>1500</v>
      </c>
      <c r="AR48" s="4">
        <f t="shared" si="31"/>
        <v>1500</v>
      </c>
      <c r="AS48" s="4">
        <f t="shared" si="31"/>
        <v>1500</v>
      </c>
      <c r="AT48" s="4">
        <f t="shared" si="31"/>
        <v>1500</v>
      </c>
      <c r="AU48" s="4">
        <f t="shared" si="31"/>
        <v>1500</v>
      </c>
      <c r="AV48" s="4">
        <f t="shared" si="31"/>
        <v>1500</v>
      </c>
      <c r="AW48" s="4">
        <f t="shared" si="31"/>
        <v>1500</v>
      </c>
      <c r="AX48" s="4">
        <f t="shared" si="31"/>
        <v>1500</v>
      </c>
      <c r="AY48" s="4">
        <f t="shared" si="31"/>
        <v>1500</v>
      </c>
      <c r="AZ48" s="4">
        <f t="shared" si="31"/>
        <v>1500</v>
      </c>
      <c r="BA48" s="4">
        <f t="shared" si="31"/>
        <v>1500</v>
      </c>
      <c r="BB48" s="4">
        <f t="shared" si="31"/>
        <v>1500</v>
      </c>
      <c r="BC48" s="4">
        <f t="shared" si="31"/>
        <v>1500</v>
      </c>
      <c r="BD48" s="4">
        <f t="shared" si="31"/>
        <v>1500</v>
      </c>
      <c r="BE48" s="4">
        <f t="shared" si="31"/>
        <v>1500</v>
      </c>
      <c r="BF48" s="4">
        <f t="shared" si="31"/>
        <v>1500</v>
      </c>
      <c r="BG48" s="4">
        <f t="shared" si="31"/>
        <v>1500</v>
      </c>
      <c r="BH48" s="4">
        <f t="shared" si="31"/>
        <v>1500</v>
      </c>
      <c r="BI48" s="4">
        <f t="shared" si="31"/>
        <v>1500</v>
      </c>
      <c r="BJ48" s="4">
        <f t="shared" si="31"/>
        <v>1500</v>
      </c>
      <c r="BK48" s="4">
        <f t="shared" si="31"/>
        <v>1500</v>
      </c>
      <c r="BL48" s="4">
        <f t="shared" si="31"/>
        <v>1500</v>
      </c>
      <c r="BM48" s="4">
        <f t="shared" si="31"/>
        <v>1500</v>
      </c>
      <c r="BN48" s="4">
        <f t="shared" si="31"/>
        <v>1500</v>
      </c>
      <c r="BO48" s="4">
        <f t="shared" si="31"/>
        <v>1500</v>
      </c>
      <c r="BP48" s="4">
        <f aca="true" t="shared" si="32" ref="BP48:DQ48">IF(AND(($B$12+$B$13+$B$14)&gt;BP24,(($B$12+$B$13+$B$14+$B$15)&gt;BP24))=TRUE,((BP24-($B$12+$B$13))*$D$14),($B$14*$D$14))</f>
        <v>1500</v>
      </c>
      <c r="BQ48" s="4">
        <f t="shared" si="32"/>
        <v>1500</v>
      </c>
      <c r="BR48" s="4">
        <f t="shared" si="32"/>
        <v>1500</v>
      </c>
      <c r="BS48" s="4">
        <f t="shared" si="32"/>
        <v>1500</v>
      </c>
      <c r="BT48" s="4">
        <f t="shared" si="32"/>
        <v>1500</v>
      </c>
      <c r="BU48" s="4">
        <f t="shared" si="32"/>
        <v>1500</v>
      </c>
      <c r="BV48" s="4">
        <f t="shared" si="32"/>
        <v>1500</v>
      </c>
      <c r="BW48" s="4">
        <f t="shared" si="32"/>
        <v>1500</v>
      </c>
      <c r="BX48" s="4">
        <f t="shared" si="32"/>
        <v>1500</v>
      </c>
      <c r="BY48" s="4">
        <f t="shared" si="32"/>
        <v>1500</v>
      </c>
      <c r="BZ48" s="4">
        <f t="shared" si="32"/>
        <v>1500</v>
      </c>
      <c r="CA48" s="4">
        <f t="shared" si="32"/>
        <v>1500</v>
      </c>
      <c r="CB48" s="4">
        <f t="shared" si="32"/>
        <v>1500</v>
      </c>
      <c r="CC48" s="4">
        <f t="shared" si="32"/>
        <v>1500</v>
      </c>
      <c r="CD48" s="4">
        <f t="shared" si="32"/>
        <v>1500</v>
      </c>
      <c r="CE48" s="4">
        <f t="shared" si="32"/>
        <v>1500</v>
      </c>
      <c r="CF48" s="4">
        <f t="shared" si="32"/>
        <v>1500</v>
      </c>
      <c r="CG48" s="4">
        <f t="shared" si="32"/>
        <v>1500</v>
      </c>
      <c r="CH48" s="4">
        <f t="shared" si="32"/>
        <v>1500</v>
      </c>
      <c r="CI48" s="4">
        <f t="shared" si="32"/>
        <v>1500</v>
      </c>
      <c r="CJ48" s="4">
        <f t="shared" si="32"/>
        <v>1500</v>
      </c>
      <c r="CK48" s="4">
        <f t="shared" si="32"/>
        <v>1500</v>
      </c>
      <c r="CL48" s="4">
        <f t="shared" si="32"/>
        <v>1500</v>
      </c>
      <c r="CM48" s="4">
        <f t="shared" si="32"/>
        <v>1500</v>
      </c>
      <c r="CN48" s="4">
        <f t="shared" si="32"/>
        <v>1500</v>
      </c>
      <c r="CO48" s="4">
        <f t="shared" si="32"/>
        <v>1500</v>
      </c>
      <c r="CP48" s="4">
        <f t="shared" si="32"/>
        <v>1500</v>
      </c>
      <c r="CQ48" s="4">
        <f t="shared" si="32"/>
        <v>1500</v>
      </c>
      <c r="CR48" s="4">
        <f t="shared" si="32"/>
        <v>1500</v>
      </c>
      <c r="CS48" s="4">
        <f t="shared" si="32"/>
        <v>1500</v>
      </c>
      <c r="CT48" s="4">
        <f t="shared" si="32"/>
        <v>1500</v>
      </c>
      <c r="CU48" s="4">
        <f t="shared" si="32"/>
        <v>1500</v>
      </c>
      <c r="CV48" s="4">
        <f t="shared" si="32"/>
        <v>1500</v>
      </c>
      <c r="CW48" s="4">
        <f t="shared" si="32"/>
        <v>1500</v>
      </c>
      <c r="CX48" s="4">
        <f t="shared" si="32"/>
        <v>1500</v>
      </c>
      <c r="CY48" s="4">
        <f t="shared" si="32"/>
        <v>1500</v>
      </c>
      <c r="CZ48" s="4">
        <f t="shared" si="32"/>
        <v>1500</v>
      </c>
      <c r="DA48" s="4">
        <f t="shared" si="32"/>
        <v>1500</v>
      </c>
      <c r="DB48" s="4">
        <f t="shared" si="32"/>
        <v>1500</v>
      </c>
      <c r="DC48" s="4">
        <f t="shared" si="32"/>
        <v>1500</v>
      </c>
      <c r="DD48" s="4">
        <f t="shared" si="32"/>
        <v>1500</v>
      </c>
      <c r="DE48" s="4">
        <f t="shared" si="32"/>
        <v>1500</v>
      </c>
      <c r="DF48" s="4">
        <f t="shared" si="32"/>
        <v>1500</v>
      </c>
      <c r="DG48" s="4">
        <f t="shared" si="32"/>
        <v>1500</v>
      </c>
      <c r="DH48" s="4">
        <f t="shared" si="32"/>
        <v>1500</v>
      </c>
      <c r="DI48" s="4">
        <f t="shared" si="32"/>
        <v>1500</v>
      </c>
      <c r="DJ48" s="4">
        <f t="shared" si="32"/>
        <v>1500</v>
      </c>
      <c r="DK48" s="4">
        <f t="shared" si="32"/>
        <v>1500</v>
      </c>
      <c r="DL48" s="4">
        <f t="shared" si="32"/>
        <v>1500</v>
      </c>
      <c r="DM48" s="4">
        <f t="shared" si="32"/>
        <v>1500</v>
      </c>
      <c r="DN48" s="4">
        <f t="shared" si="32"/>
        <v>1500</v>
      </c>
      <c r="DO48" s="4">
        <f t="shared" si="32"/>
        <v>1500</v>
      </c>
      <c r="DP48" s="4">
        <f t="shared" si="32"/>
        <v>1500</v>
      </c>
      <c r="DQ48" s="4">
        <f t="shared" si="32"/>
        <v>1500</v>
      </c>
    </row>
    <row r="49" spans="1:121" ht="12.75">
      <c r="A49" s="10" t="s">
        <v>26</v>
      </c>
      <c r="B49" s="4">
        <f>IF(AND(($B$12+$B$13+$B$14+$B$15)&gt;B24,(($B$12+$B$13+$B$14+$B$15+$B$16)&gt;B24))=TRUE,((B24-($B$12+$B$13+$B$14))*$D$15),($B$15*$D$15))</f>
        <v>-1097.8720997799992</v>
      </c>
      <c r="C49" s="4">
        <f>IF(AND(($B$12+$B$13+$B$14+$B$15)&gt;C24,(($B$12+$B$13+$B$14+$B$15+$B$16)&gt;C24))=TRUE,((C24-($B$12+$B$13+$B$14))*$D$15),($B$15*$D$15))</f>
        <v>-1072.5079826837402</v>
      </c>
      <c r="D49" s="4">
        <f aca="true" t="shared" si="33" ref="D49:BO49">IF(AND(($B$12+$B$13+$B$14+$B$15)&gt;D24,(($B$12+$B$13+$B$14+$B$15+$B$16)&gt;D24))=TRUE,((D24-($B$12+$B$13+$B$14))*$D$15),($B$15*$D$15))</f>
        <v>-1046.5712067632153</v>
      </c>
      <c r="E49" s="4">
        <f t="shared" si="33"/>
        <v>-1020.0488428031965</v>
      </c>
      <c r="F49" s="4">
        <f t="shared" si="33"/>
        <v>-992.9276696788588</v>
      </c>
      <c r="G49" s="4">
        <f t="shared" si="33"/>
        <v>-965.1941677651864</v>
      </c>
      <c r="H49" s="4">
        <f t="shared" si="33"/>
        <v>-936.8345121975788</v>
      </c>
      <c r="I49" s="4">
        <f t="shared" si="33"/>
        <v>-907.8345659802986</v>
      </c>
      <c r="J49" s="4">
        <f t="shared" si="33"/>
        <v>-878.1798729393255</v>
      </c>
      <c r="K49" s="4">
        <f t="shared" si="33"/>
        <v>-847.8556505161008</v>
      </c>
      <c r="L49" s="4">
        <f t="shared" si="33"/>
        <v>-816.8467823985766</v>
      </c>
      <c r="M49" s="4">
        <f t="shared" si="33"/>
        <v>-785.137810985889</v>
      </c>
      <c r="N49" s="4">
        <f t="shared" si="33"/>
        <v>-752.712929682904</v>
      </c>
      <c r="O49" s="4">
        <f t="shared" si="33"/>
        <v>-719.555975020793</v>
      </c>
      <c r="P49" s="4">
        <f t="shared" si="33"/>
        <v>-685.6504185997096</v>
      </c>
      <c r="Q49" s="4">
        <f t="shared" si="33"/>
        <v>-650.9793588495531</v>
      </c>
      <c r="R49" s="4">
        <f t="shared" si="33"/>
        <v>-615.5255126047111</v>
      </c>
      <c r="S49" s="4">
        <f t="shared" si="33"/>
        <v>-579.2712064885785</v>
      </c>
      <c r="T49" s="4">
        <f t="shared" si="33"/>
        <v>-542.1983681035616</v>
      </c>
      <c r="U49" s="4">
        <f t="shared" si="33"/>
        <v>-504.28851702217565</v>
      </c>
      <c r="V49" s="4">
        <f t="shared" si="33"/>
        <v>-465.52275557474064</v>
      </c>
      <c r="W49" s="4">
        <f t="shared" si="33"/>
        <v>-425.8817594290896</v>
      </c>
      <c r="X49" s="4">
        <f t="shared" si="33"/>
        <v>-385.34576795758727</v>
      </c>
      <c r="Y49" s="4">
        <f t="shared" si="33"/>
        <v>-343.89457438666125</v>
      </c>
      <c r="Z49" s="4">
        <f t="shared" si="33"/>
        <v>-301.50751572393415</v>
      </c>
      <c r="AA49" s="4">
        <f t="shared" si="33"/>
        <v>-258.1634624579346</v>
      </c>
      <c r="AB49" s="4">
        <f t="shared" si="33"/>
        <v>-213.84080802525446</v>
      </c>
      <c r="AC49" s="4">
        <f t="shared" si="33"/>
        <v>-168.51745803989874</v>
      </c>
      <c r="AD49" s="4">
        <f t="shared" si="33"/>
        <v>-122.17081927946346</v>
      </c>
      <c r="AE49" s="4">
        <f t="shared" si="33"/>
        <v>-74.77778842264637</v>
      </c>
      <c r="AF49" s="4">
        <f t="shared" si="33"/>
        <v>-26.314740532479917</v>
      </c>
      <c r="AG49" s="4">
        <f t="shared" si="33"/>
        <v>23.242482720455676</v>
      </c>
      <c r="AH49" s="4">
        <f t="shared" si="33"/>
        <v>73.92751120498255</v>
      </c>
      <c r="AI49" s="4">
        <f t="shared" si="33"/>
        <v>125.776347072181</v>
      </c>
      <c r="AJ49" s="4">
        <f t="shared" si="33"/>
        <v>178.81571315647463</v>
      </c>
      <c r="AK49" s="4">
        <f t="shared" si="33"/>
        <v>233.07294589028564</v>
      </c>
      <c r="AL49" s="4">
        <f t="shared" si="33"/>
        <v>288.5760093932007</v>
      </c>
      <c r="AM49" s="4">
        <f t="shared" si="33"/>
        <v>345.3535098846502</v>
      </c>
      <c r="AN49" s="4">
        <f t="shared" si="33"/>
        <v>403.43471042752094</v>
      </c>
      <c r="AO49" s="4">
        <f t="shared" si="33"/>
        <v>462.8495460103103</v>
      </c>
      <c r="AP49" s="4">
        <f t="shared" si="33"/>
        <v>523.6286389755849</v>
      </c>
      <c r="AQ49" s="4">
        <f t="shared" si="33"/>
        <v>585.8033148027031</v>
      </c>
      <c r="AR49" s="4">
        <f t="shared" si="33"/>
        <v>649.4056182529351</v>
      </c>
      <c r="AS49" s="4">
        <f t="shared" si="33"/>
        <v>714.4683298852972</v>
      </c>
      <c r="AT49" s="4">
        <f t="shared" si="33"/>
        <v>781.0249829516171</v>
      </c>
      <c r="AU49" s="4">
        <f t="shared" si="33"/>
        <v>849.1098806795368</v>
      </c>
      <c r="AV49" s="4">
        <f t="shared" si="33"/>
        <v>918.7581139523578</v>
      </c>
      <c r="AW49" s="4">
        <f t="shared" si="33"/>
        <v>990.0055793948459</v>
      </c>
      <c r="AX49" s="4">
        <f t="shared" si="33"/>
        <v>1062.888997874313</v>
      </c>
      <c r="AY49" s="4">
        <f t="shared" si="33"/>
        <v>1137.4459334265118</v>
      </c>
      <c r="AZ49" s="4">
        <f t="shared" si="33"/>
        <v>1213.7148126161</v>
      </c>
      <c r="BA49" s="4">
        <f t="shared" si="33"/>
        <v>1291.734944341653</v>
      </c>
      <c r="BB49" s="4">
        <f t="shared" si="33"/>
        <v>1371.546540095423</v>
      </c>
      <c r="BC49" s="4">
        <f t="shared" si="33"/>
        <v>1453.1907346883042</v>
      </c>
      <c r="BD49" s="4">
        <f t="shared" si="33"/>
        <v>1536.7096074506667</v>
      </c>
      <c r="BE49" s="4">
        <f t="shared" si="33"/>
        <v>1622.1462039199992</v>
      </c>
      <c r="BF49" s="4">
        <f t="shared" si="33"/>
        <v>1709.5445580265346</v>
      </c>
      <c r="BG49" s="4">
        <f t="shared" si="33"/>
        <v>1798.949714788288</v>
      </c>
      <c r="BH49" s="4">
        <f t="shared" si="33"/>
        <v>1890.407753527211</v>
      </c>
      <c r="BI49" s="4">
        <f t="shared" si="33"/>
        <v>1983.9658116184273</v>
      </c>
      <c r="BJ49" s="4">
        <f t="shared" si="33"/>
        <v>2079.6721087847823</v>
      </c>
      <c r="BK49" s="4">
        <f t="shared" si="33"/>
        <v>2177.5759719492385</v>
      </c>
      <c r="BL49" s="4">
        <f t="shared" si="33"/>
        <v>2250</v>
      </c>
      <c r="BM49" s="4">
        <f t="shared" si="33"/>
        <v>2250</v>
      </c>
      <c r="BN49" s="4">
        <f t="shared" si="33"/>
        <v>2250</v>
      </c>
      <c r="BO49" s="4">
        <f t="shared" si="33"/>
        <v>2250</v>
      </c>
      <c r="BP49" s="4">
        <f aca="true" t="shared" si="34" ref="BP49:DQ49">IF(AND(($B$12+$B$13+$B$14+$B$15)&gt;BP24,(($B$12+$B$13+$B$14+$B$15+$B$16)&gt;BP24))=TRUE,((BP24-($B$12+$B$13+$B$14))*$D$15),($B$15*$D$15))</f>
        <v>2250</v>
      </c>
      <c r="BQ49" s="4">
        <f t="shared" si="34"/>
        <v>2250</v>
      </c>
      <c r="BR49" s="4">
        <f t="shared" si="34"/>
        <v>2250</v>
      </c>
      <c r="BS49" s="4">
        <f t="shared" si="34"/>
        <v>2250</v>
      </c>
      <c r="BT49" s="4">
        <f t="shared" si="34"/>
        <v>2250</v>
      </c>
      <c r="BU49" s="4">
        <f t="shared" si="34"/>
        <v>2250</v>
      </c>
      <c r="BV49" s="4">
        <f t="shared" si="34"/>
        <v>2250</v>
      </c>
      <c r="BW49" s="4">
        <f t="shared" si="34"/>
        <v>2250</v>
      </c>
      <c r="BX49" s="4">
        <f t="shared" si="34"/>
        <v>2250</v>
      </c>
      <c r="BY49" s="4">
        <f t="shared" si="34"/>
        <v>2250</v>
      </c>
      <c r="BZ49" s="4">
        <f t="shared" si="34"/>
        <v>2250</v>
      </c>
      <c r="CA49" s="4">
        <f t="shared" si="34"/>
        <v>2250</v>
      </c>
      <c r="CB49" s="4">
        <f t="shared" si="34"/>
        <v>2250</v>
      </c>
      <c r="CC49" s="4">
        <f t="shared" si="34"/>
        <v>2250</v>
      </c>
      <c r="CD49" s="4">
        <f t="shared" si="34"/>
        <v>2250</v>
      </c>
      <c r="CE49" s="4">
        <f t="shared" si="34"/>
        <v>2250</v>
      </c>
      <c r="CF49" s="4">
        <f t="shared" si="34"/>
        <v>2250</v>
      </c>
      <c r="CG49" s="4">
        <f t="shared" si="34"/>
        <v>2250</v>
      </c>
      <c r="CH49" s="4">
        <f t="shared" si="34"/>
        <v>2250</v>
      </c>
      <c r="CI49" s="4">
        <f t="shared" si="34"/>
        <v>2250</v>
      </c>
      <c r="CJ49" s="4">
        <f t="shared" si="34"/>
        <v>2250</v>
      </c>
      <c r="CK49" s="4">
        <f t="shared" si="34"/>
        <v>2250</v>
      </c>
      <c r="CL49" s="4">
        <f t="shared" si="34"/>
        <v>2250</v>
      </c>
      <c r="CM49" s="4">
        <f t="shared" si="34"/>
        <v>2250</v>
      </c>
      <c r="CN49" s="4">
        <f t="shared" si="34"/>
        <v>2250</v>
      </c>
      <c r="CO49" s="4">
        <f t="shared" si="34"/>
        <v>2250</v>
      </c>
      <c r="CP49" s="4">
        <f t="shared" si="34"/>
        <v>2250</v>
      </c>
      <c r="CQ49" s="4">
        <f t="shared" si="34"/>
        <v>2250</v>
      </c>
      <c r="CR49" s="4">
        <f t="shared" si="34"/>
        <v>2250</v>
      </c>
      <c r="CS49" s="4">
        <f t="shared" si="34"/>
        <v>2250</v>
      </c>
      <c r="CT49" s="4">
        <f t="shared" si="34"/>
        <v>2250</v>
      </c>
      <c r="CU49" s="4">
        <f t="shared" si="34"/>
        <v>2250</v>
      </c>
      <c r="CV49" s="4">
        <f t="shared" si="34"/>
        <v>2250</v>
      </c>
      <c r="CW49" s="4">
        <f t="shared" si="34"/>
        <v>2250</v>
      </c>
      <c r="CX49" s="4">
        <f t="shared" si="34"/>
        <v>2250</v>
      </c>
      <c r="CY49" s="4">
        <f t="shared" si="34"/>
        <v>2250</v>
      </c>
      <c r="CZ49" s="4">
        <f t="shared" si="34"/>
        <v>2250</v>
      </c>
      <c r="DA49" s="4">
        <f t="shared" si="34"/>
        <v>2250</v>
      </c>
      <c r="DB49" s="4">
        <f t="shared" si="34"/>
        <v>2250</v>
      </c>
      <c r="DC49" s="4">
        <f t="shared" si="34"/>
        <v>2250</v>
      </c>
      <c r="DD49" s="4">
        <f t="shared" si="34"/>
        <v>2250</v>
      </c>
      <c r="DE49" s="4">
        <f t="shared" si="34"/>
        <v>2250</v>
      </c>
      <c r="DF49" s="4">
        <f t="shared" si="34"/>
        <v>2250</v>
      </c>
      <c r="DG49" s="4">
        <f t="shared" si="34"/>
        <v>2250</v>
      </c>
      <c r="DH49" s="4">
        <f t="shared" si="34"/>
        <v>2250</v>
      </c>
      <c r="DI49" s="4">
        <f t="shared" si="34"/>
        <v>2250</v>
      </c>
      <c r="DJ49" s="4">
        <f t="shared" si="34"/>
        <v>2250</v>
      </c>
      <c r="DK49" s="4">
        <f t="shared" si="34"/>
        <v>2250</v>
      </c>
      <c r="DL49" s="4">
        <f t="shared" si="34"/>
        <v>2250</v>
      </c>
      <c r="DM49" s="4">
        <f t="shared" si="34"/>
        <v>2250</v>
      </c>
      <c r="DN49" s="4">
        <f t="shared" si="34"/>
        <v>2250</v>
      </c>
      <c r="DO49" s="4">
        <f t="shared" si="34"/>
        <v>2250</v>
      </c>
      <c r="DP49" s="4">
        <f t="shared" si="34"/>
        <v>2250</v>
      </c>
      <c r="DQ49" s="4">
        <f t="shared" si="34"/>
        <v>2250</v>
      </c>
    </row>
    <row r="50" spans="1:121" ht="12.75">
      <c r="A50" s="10" t="s">
        <v>27</v>
      </c>
      <c r="B50" s="4">
        <f>IF(AND(($B$12+$B$13+$B$14+$B$15+$B16)&gt;B24,(($B$12+$B$13+$B$14+$B$15+$B$16+$B$17)&gt;B24))=TRUE,((B24-($B$12+$B$13+$B$14+$B$15))*$D$16),($B$16*$D$16))</f>
        <v>-2231.914733186666</v>
      </c>
      <c r="C50" s="4">
        <f>IF(AND(($B$12+$B$13+$B$14+$B$15+$B16)&gt;C24,(($B$12+$B$13+$B$14+$B$15+$B$16+$B$17)&gt;C24))=TRUE,((C24-($B$12+$B$13+$B$14+$B$15))*$D$16),($B$16*$D$16))</f>
        <v>-2215.0053217891605</v>
      </c>
      <c r="D50" s="4">
        <f aca="true" t="shared" si="35" ref="D50:BO50">IF(AND(($B$12+$B$13+$B$14+$B$15+$B16)&gt;D24,(($B$12+$B$13+$B$14+$B$15+$B$16+$B$17)&gt;D24))=TRUE,((D24-($B$12+$B$13+$B$14+$B$15))*$D$16),($B$16*$D$16))</f>
        <v>-2197.714137842144</v>
      </c>
      <c r="E50" s="4">
        <f t="shared" si="35"/>
        <v>-2180.032561868798</v>
      </c>
      <c r="F50" s="4">
        <f t="shared" si="35"/>
        <v>-2161.9517797859057</v>
      </c>
      <c r="G50" s="4">
        <f t="shared" si="35"/>
        <v>-2143.4627785101243</v>
      </c>
      <c r="H50" s="4">
        <f t="shared" si="35"/>
        <v>-2124.556341465053</v>
      </c>
      <c r="I50" s="4">
        <f t="shared" si="35"/>
        <v>-2105.223043986866</v>
      </c>
      <c r="J50" s="4">
        <f t="shared" si="35"/>
        <v>-2085.453248626217</v>
      </c>
      <c r="K50" s="4">
        <f t="shared" si="35"/>
        <v>-2065.2371003440676</v>
      </c>
      <c r="L50" s="4">
        <f t="shared" si="35"/>
        <v>-2044.5645215990512</v>
      </c>
      <c r="M50" s="4">
        <f t="shared" si="35"/>
        <v>-2023.425207323926</v>
      </c>
      <c r="N50" s="4">
        <f t="shared" si="35"/>
        <v>-2001.808619788603</v>
      </c>
      <c r="O50" s="4">
        <f t="shared" si="35"/>
        <v>-1979.7039833471954</v>
      </c>
      <c r="P50" s="4">
        <f t="shared" si="35"/>
        <v>-1957.1002790664734</v>
      </c>
      <c r="Q50" s="4">
        <f t="shared" si="35"/>
        <v>-1933.9862392330356</v>
      </c>
      <c r="R50" s="4">
        <f t="shared" si="35"/>
        <v>-1910.3503417364743</v>
      </c>
      <c r="S50" s="4">
        <f t="shared" si="35"/>
        <v>-1886.180804325719</v>
      </c>
      <c r="T50" s="4">
        <f t="shared" si="35"/>
        <v>-1861.4655787357078</v>
      </c>
      <c r="U50" s="4">
        <f t="shared" si="35"/>
        <v>-1836.1923446814508</v>
      </c>
      <c r="V50" s="4">
        <f t="shared" si="35"/>
        <v>-1810.348503716494</v>
      </c>
      <c r="W50" s="4">
        <f t="shared" si="35"/>
        <v>-1783.9211729527262</v>
      </c>
      <c r="X50" s="4">
        <f t="shared" si="35"/>
        <v>-1756.8971786383916</v>
      </c>
      <c r="Y50" s="4">
        <f t="shared" si="35"/>
        <v>-1729.2630495911076</v>
      </c>
      <c r="Z50" s="4">
        <f t="shared" si="35"/>
        <v>-1701.0050104826228</v>
      </c>
      <c r="AA50" s="4">
        <f t="shared" si="35"/>
        <v>-1672.1089749719565</v>
      </c>
      <c r="AB50" s="4">
        <f t="shared" si="35"/>
        <v>-1642.5605386835032</v>
      </c>
      <c r="AC50" s="4">
        <f t="shared" si="35"/>
        <v>-1612.3449720265994</v>
      </c>
      <c r="AD50" s="4">
        <f t="shared" si="35"/>
        <v>-1581.4472128529758</v>
      </c>
      <c r="AE50" s="4">
        <f t="shared" si="35"/>
        <v>-1549.8518589484308</v>
      </c>
      <c r="AF50" s="4">
        <f t="shared" si="35"/>
        <v>-1517.5431603549866</v>
      </c>
      <c r="AG50" s="4">
        <f t="shared" si="35"/>
        <v>-1484.5050115196962</v>
      </c>
      <c r="AH50" s="4">
        <f t="shared" si="35"/>
        <v>-1450.7149925300116</v>
      </c>
      <c r="AI50" s="4">
        <f t="shared" si="35"/>
        <v>-1416.1491019518794</v>
      </c>
      <c r="AJ50" s="4">
        <f t="shared" si="35"/>
        <v>-1380.7895245623504</v>
      </c>
      <c r="AK50" s="4">
        <f t="shared" si="35"/>
        <v>-1344.618036073143</v>
      </c>
      <c r="AL50" s="4">
        <f t="shared" si="35"/>
        <v>-1307.6159937378661</v>
      </c>
      <c r="AM50" s="4">
        <f t="shared" si="35"/>
        <v>-1269.7643267435665</v>
      </c>
      <c r="AN50" s="4">
        <f t="shared" si="35"/>
        <v>-1231.0435263816528</v>
      </c>
      <c r="AO50" s="4">
        <f t="shared" si="35"/>
        <v>-1191.4336359931265</v>
      </c>
      <c r="AP50" s="4">
        <f t="shared" si="35"/>
        <v>-1150.9142406829435</v>
      </c>
      <c r="AQ50" s="4">
        <f t="shared" si="35"/>
        <v>-1109.464456798198</v>
      </c>
      <c r="AR50" s="4">
        <f t="shared" si="35"/>
        <v>-1067.06292116471</v>
      </c>
      <c r="AS50" s="4">
        <f t="shared" si="35"/>
        <v>-1023.6877800764685</v>
      </c>
      <c r="AT50" s="4">
        <f t="shared" si="35"/>
        <v>-979.3166780322553</v>
      </c>
      <c r="AU50" s="4">
        <f t="shared" si="35"/>
        <v>-933.9267462136421</v>
      </c>
      <c r="AV50" s="4">
        <f t="shared" si="35"/>
        <v>-887.4945906984282</v>
      </c>
      <c r="AW50" s="4">
        <f t="shared" si="35"/>
        <v>-839.9962804034361</v>
      </c>
      <c r="AX50" s="4">
        <f t="shared" si="35"/>
        <v>-791.4073347504581</v>
      </c>
      <c r="AY50" s="4">
        <f t="shared" si="35"/>
        <v>-741.7027110489921</v>
      </c>
      <c r="AZ50" s="4">
        <f t="shared" si="35"/>
        <v>-690.8567915892665</v>
      </c>
      <c r="BA50" s="4">
        <f t="shared" si="35"/>
        <v>-638.8433704388979</v>
      </c>
      <c r="BB50" s="4">
        <f t="shared" si="35"/>
        <v>-585.6356399363846</v>
      </c>
      <c r="BC50" s="4">
        <f t="shared" si="35"/>
        <v>-531.2061768744638</v>
      </c>
      <c r="BD50" s="4">
        <f t="shared" si="35"/>
        <v>-475.5269283662222</v>
      </c>
      <c r="BE50" s="4">
        <f t="shared" si="35"/>
        <v>-418.56919738666716</v>
      </c>
      <c r="BF50" s="4">
        <f t="shared" si="35"/>
        <v>-360.3036279823103</v>
      </c>
      <c r="BG50" s="4">
        <f t="shared" si="35"/>
        <v>-300.7001901411413</v>
      </c>
      <c r="BH50" s="4">
        <f t="shared" si="35"/>
        <v>-239.7281643151925</v>
      </c>
      <c r="BI50" s="4">
        <f t="shared" si="35"/>
        <v>-177.35612558771507</v>
      </c>
      <c r="BJ50" s="4">
        <f t="shared" si="35"/>
        <v>-113.55192747681168</v>
      </c>
      <c r="BK50" s="4">
        <f t="shared" si="35"/>
        <v>-48.28268536717433</v>
      </c>
      <c r="BL50" s="4">
        <f t="shared" si="35"/>
        <v>18.48524043861148</v>
      </c>
      <c r="BM50" s="4">
        <f t="shared" si="35"/>
        <v>86.79336117834784</v>
      </c>
      <c r="BN50" s="4">
        <f t="shared" si="35"/>
        <v>156.69617624240135</v>
      </c>
      <c r="BO50" s="4">
        <f t="shared" si="35"/>
        <v>228.2309147326774</v>
      </c>
      <c r="BP50" s="4">
        <f aca="true" t="shared" si="36" ref="BP50:DQ50">IF(AND(($B$12+$B$13+$B$14+$B$15+$B16)&gt;BP24,(($B$12+$B$13+$B$14+$B$15+$B$16+$B$17)&gt;BP24))=TRUE,((BP24-($B$12+$B$13+$B$14+$B$15))*$D$16),($B$16*$D$16))</f>
        <v>301.4356748869449</v>
      </c>
      <c r="BQ50" s="4">
        <f t="shared" si="36"/>
        <v>376.34944436933847</v>
      </c>
      <c r="BR50" s="4">
        <f t="shared" si="36"/>
        <v>453.0121210345533</v>
      </c>
      <c r="BS50" s="4">
        <f t="shared" si="36"/>
        <v>531.4645341767937</v>
      </c>
      <c r="BT50" s="4">
        <f t="shared" si="36"/>
        <v>611.7484662747905</v>
      </c>
      <c r="BU50" s="4">
        <f t="shared" si="36"/>
        <v>693.9066752444683</v>
      </c>
      <c r="BV50" s="4">
        <f t="shared" si="36"/>
        <v>777.9829172111184</v>
      </c>
      <c r="BW50" s="4">
        <f t="shared" si="36"/>
        <v>864.0219698131972</v>
      </c>
      <c r="BX50" s="4">
        <f t="shared" si="36"/>
        <v>952.0696560501689</v>
      </c>
      <c r="BY50" s="4">
        <f t="shared" si="36"/>
        <v>1042.1728686870883</v>
      </c>
      <c r="BZ50" s="4">
        <f t="shared" si="36"/>
        <v>1134.3795952289254</v>
      </c>
      <c r="CA50" s="4">
        <f t="shared" si="36"/>
        <v>1228.7389434779284</v>
      </c>
      <c r="CB50" s="4">
        <f t="shared" si="36"/>
        <v>1325.3011676876424</v>
      </c>
      <c r="CC50" s="4">
        <f t="shared" si="36"/>
        <v>1424.1176953275058</v>
      </c>
      <c r="CD50" s="4">
        <f t="shared" si="36"/>
        <v>1500</v>
      </c>
      <c r="CE50" s="4">
        <f t="shared" si="36"/>
        <v>1500</v>
      </c>
      <c r="CF50" s="4">
        <f t="shared" si="36"/>
        <v>1500</v>
      </c>
      <c r="CG50" s="4">
        <f t="shared" si="36"/>
        <v>1500</v>
      </c>
      <c r="CH50" s="4">
        <f t="shared" si="36"/>
        <v>1500</v>
      </c>
      <c r="CI50" s="4">
        <f t="shared" si="36"/>
        <v>1500</v>
      </c>
      <c r="CJ50" s="4">
        <f t="shared" si="36"/>
        <v>1500</v>
      </c>
      <c r="CK50" s="4">
        <f t="shared" si="36"/>
        <v>1500</v>
      </c>
      <c r="CL50" s="4">
        <f t="shared" si="36"/>
        <v>1500</v>
      </c>
      <c r="CM50" s="4">
        <f t="shared" si="36"/>
        <v>1500</v>
      </c>
      <c r="CN50" s="4">
        <f t="shared" si="36"/>
        <v>1500</v>
      </c>
      <c r="CO50" s="4">
        <f t="shared" si="36"/>
        <v>1500</v>
      </c>
      <c r="CP50" s="4">
        <f t="shared" si="36"/>
        <v>1500</v>
      </c>
      <c r="CQ50" s="4">
        <f t="shared" si="36"/>
        <v>1500</v>
      </c>
      <c r="CR50" s="4">
        <f t="shared" si="36"/>
        <v>1500</v>
      </c>
      <c r="CS50" s="4">
        <f t="shared" si="36"/>
        <v>1500</v>
      </c>
      <c r="CT50" s="4">
        <f t="shared" si="36"/>
        <v>1500</v>
      </c>
      <c r="CU50" s="4">
        <f t="shared" si="36"/>
        <v>1500</v>
      </c>
      <c r="CV50" s="4">
        <f t="shared" si="36"/>
        <v>1500</v>
      </c>
      <c r="CW50" s="4">
        <f t="shared" si="36"/>
        <v>1500</v>
      </c>
      <c r="CX50" s="4">
        <f t="shared" si="36"/>
        <v>1500</v>
      </c>
      <c r="CY50" s="4">
        <f t="shared" si="36"/>
        <v>1500</v>
      </c>
      <c r="CZ50" s="4">
        <f t="shared" si="36"/>
        <v>1500</v>
      </c>
      <c r="DA50" s="4">
        <f t="shared" si="36"/>
        <v>1500</v>
      </c>
      <c r="DB50" s="4">
        <f t="shared" si="36"/>
        <v>1500</v>
      </c>
      <c r="DC50" s="4">
        <f t="shared" si="36"/>
        <v>1500</v>
      </c>
      <c r="DD50" s="4">
        <f t="shared" si="36"/>
        <v>1500</v>
      </c>
      <c r="DE50" s="4">
        <f t="shared" si="36"/>
        <v>1500</v>
      </c>
      <c r="DF50" s="4">
        <f t="shared" si="36"/>
        <v>1500</v>
      </c>
      <c r="DG50" s="4">
        <f t="shared" si="36"/>
        <v>1500</v>
      </c>
      <c r="DH50" s="4">
        <f t="shared" si="36"/>
        <v>1500</v>
      </c>
      <c r="DI50" s="4">
        <f t="shared" si="36"/>
        <v>1500</v>
      </c>
      <c r="DJ50" s="4">
        <f t="shared" si="36"/>
        <v>1500</v>
      </c>
      <c r="DK50" s="4">
        <f t="shared" si="36"/>
        <v>1500</v>
      </c>
      <c r="DL50" s="4">
        <f t="shared" si="36"/>
        <v>1500</v>
      </c>
      <c r="DM50" s="4">
        <f t="shared" si="36"/>
        <v>1500</v>
      </c>
      <c r="DN50" s="4">
        <f t="shared" si="36"/>
        <v>1500</v>
      </c>
      <c r="DO50" s="4">
        <f t="shared" si="36"/>
        <v>1500</v>
      </c>
      <c r="DP50" s="4">
        <f t="shared" si="36"/>
        <v>1500</v>
      </c>
      <c r="DQ50" s="4">
        <f t="shared" si="36"/>
        <v>1500</v>
      </c>
    </row>
    <row r="51" spans="1:121" ht="12.75">
      <c r="A51" s="10" t="s">
        <v>28</v>
      </c>
      <c r="B51" s="4">
        <f>IF(AND(($B$12+$B$13+$B$14+$B$15+$B$16+$B$17)&gt;B24,(($B$12+$B$13+$B$14+$B$15+$B$16+$B$17+$B$18)&gt;B24))=TRUE,((B24-($B$12+$B$13+$B$14+$B$15+$B$16))*$D$17),($B$17*$D$17))</f>
        <v>-3109.928944322222</v>
      </c>
      <c r="C51" s="4">
        <f>IF(AND(($B$12+$B$13+$B$14+$B$15+$B$16+$B$17)&gt;C24,(($B$12+$B$13+$B$14+$B$15+$B$16+$B$17+$B$18)&gt;C24))=TRUE,((C24-($B$12+$B$13+$B$14+$B$15+$B$16))*$D$17),($B$17*$D$17))</f>
        <v>-3095.8377681576335</v>
      </c>
      <c r="D51" s="4">
        <f aca="true" t="shared" si="37" ref="D51:BO51">IF(AND(($B$12+$B$13+$B$14+$B$15+$B$16+$B$17)&gt;D24,(($B$12+$B$13+$B$14+$B$15+$B$16+$B$17+$B$18)&gt;D24))=TRUE,((D24-($B$12+$B$13+$B$14+$B$15+$B$16))*$D$17),($B$17*$D$17))</f>
        <v>-3081.4284482017865</v>
      </c>
      <c r="E51" s="4">
        <f t="shared" si="37"/>
        <v>-3066.6938015573314</v>
      </c>
      <c r="F51" s="4">
        <f t="shared" si="37"/>
        <v>-3051.6264831549215</v>
      </c>
      <c r="G51" s="4">
        <f t="shared" si="37"/>
        <v>-3036.21898209177</v>
      </c>
      <c r="H51" s="4">
        <f t="shared" si="37"/>
        <v>-3020.4636178875435</v>
      </c>
      <c r="I51" s="4">
        <f t="shared" si="37"/>
        <v>-3004.3525366557215</v>
      </c>
      <c r="J51" s="4">
        <f t="shared" si="37"/>
        <v>-2987.8777071885143</v>
      </c>
      <c r="K51" s="4">
        <f t="shared" si="37"/>
        <v>-2971.03091695339</v>
      </c>
      <c r="L51" s="4">
        <f t="shared" si="37"/>
        <v>-2953.8037679992094</v>
      </c>
      <c r="M51" s="4">
        <f t="shared" si="37"/>
        <v>-2936.187672769938</v>
      </c>
      <c r="N51" s="4">
        <f t="shared" si="37"/>
        <v>-2918.173849823836</v>
      </c>
      <c r="O51" s="4">
        <f t="shared" si="37"/>
        <v>-2899.7533194559965</v>
      </c>
      <c r="P51" s="4">
        <f t="shared" si="37"/>
        <v>-2880.916899222061</v>
      </c>
      <c r="Q51" s="4">
        <f t="shared" si="37"/>
        <v>-2861.6551993608628</v>
      </c>
      <c r="R51" s="4">
        <f t="shared" si="37"/>
        <v>-2841.958618113729</v>
      </c>
      <c r="S51" s="4">
        <f t="shared" si="37"/>
        <v>-2821.8173369380997</v>
      </c>
      <c r="T51" s="4">
        <f t="shared" si="37"/>
        <v>-2801.2213156130897</v>
      </c>
      <c r="U51" s="4">
        <f t="shared" si="37"/>
        <v>-2780.1602872345425</v>
      </c>
      <c r="V51" s="4">
        <f t="shared" si="37"/>
        <v>-2758.6237530970784</v>
      </c>
      <c r="W51" s="4">
        <f t="shared" si="37"/>
        <v>-2736.6009774606055</v>
      </c>
      <c r="X51" s="4">
        <f t="shared" si="37"/>
        <v>-2714.0809821986595</v>
      </c>
      <c r="Y51" s="4">
        <f t="shared" si="37"/>
        <v>-2691.052541325923</v>
      </c>
      <c r="Z51" s="4">
        <f t="shared" si="37"/>
        <v>-2667.504175402186</v>
      </c>
      <c r="AA51" s="4">
        <f t="shared" si="37"/>
        <v>-2643.4241458099636</v>
      </c>
      <c r="AB51" s="4">
        <f t="shared" si="37"/>
        <v>-2618.8004489029195</v>
      </c>
      <c r="AC51" s="4">
        <f t="shared" si="37"/>
        <v>-2593.620810022166</v>
      </c>
      <c r="AD51" s="4">
        <f t="shared" si="37"/>
        <v>-2567.8726773774797</v>
      </c>
      <c r="AE51" s="4">
        <f t="shared" si="37"/>
        <v>-2541.543215790359</v>
      </c>
      <c r="AF51" s="4">
        <f t="shared" si="37"/>
        <v>-2514.6193002958225</v>
      </c>
      <c r="AG51" s="4">
        <f t="shared" si="37"/>
        <v>-2487.0875095997467</v>
      </c>
      <c r="AH51" s="4">
        <f t="shared" si="37"/>
        <v>-2458.9291604416767</v>
      </c>
      <c r="AI51" s="4">
        <f t="shared" si="37"/>
        <v>-2430.124251626566</v>
      </c>
      <c r="AJ51" s="4">
        <f t="shared" si="37"/>
        <v>-2400.657937135292</v>
      </c>
      <c r="AK51" s="4">
        <f t="shared" si="37"/>
        <v>-2370.5150300609525</v>
      </c>
      <c r="AL51" s="4">
        <f t="shared" si="37"/>
        <v>-2339.6799947815553</v>
      </c>
      <c r="AM51" s="4">
        <f t="shared" si="37"/>
        <v>-2308.1369389529723</v>
      </c>
      <c r="AN51" s="4">
        <f t="shared" si="37"/>
        <v>-2275.869605318044</v>
      </c>
      <c r="AO51" s="4">
        <f t="shared" si="37"/>
        <v>-2242.8613633276054</v>
      </c>
      <c r="AP51" s="4">
        <f t="shared" si="37"/>
        <v>-2209.0952005691197</v>
      </c>
      <c r="AQ51" s="4">
        <f t="shared" si="37"/>
        <v>-2174.553713998498</v>
      </c>
      <c r="AR51" s="4">
        <f t="shared" si="37"/>
        <v>-2139.2191009705916</v>
      </c>
      <c r="AS51" s="4">
        <f t="shared" si="37"/>
        <v>-2103.073150063724</v>
      </c>
      <c r="AT51" s="4">
        <f t="shared" si="37"/>
        <v>-2066.0972316935463</v>
      </c>
      <c r="AU51" s="4">
        <f t="shared" si="37"/>
        <v>-2028.2722885113685</v>
      </c>
      <c r="AV51" s="4">
        <f t="shared" si="37"/>
        <v>-1989.5788255820235</v>
      </c>
      <c r="AW51" s="4">
        <f t="shared" si="37"/>
        <v>-1949.9969003361966</v>
      </c>
      <c r="AX51" s="4">
        <f t="shared" si="37"/>
        <v>-1909.5061122920483</v>
      </c>
      <c r="AY51" s="4">
        <f t="shared" si="37"/>
        <v>-1868.0855925408268</v>
      </c>
      <c r="AZ51" s="4">
        <f t="shared" si="37"/>
        <v>-1825.7139929910554</v>
      </c>
      <c r="BA51" s="4">
        <f t="shared" si="37"/>
        <v>-1782.3694753657483</v>
      </c>
      <c r="BB51" s="4">
        <f t="shared" si="37"/>
        <v>-1738.0296999469872</v>
      </c>
      <c r="BC51" s="4">
        <f t="shared" si="37"/>
        <v>-1692.6718140620533</v>
      </c>
      <c r="BD51" s="4">
        <f t="shared" si="37"/>
        <v>-1646.2724403051852</v>
      </c>
      <c r="BE51" s="4">
        <f t="shared" si="37"/>
        <v>-1598.8076644888893</v>
      </c>
      <c r="BF51" s="4">
        <f t="shared" si="37"/>
        <v>-1550.2530233185919</v>
      </c>
      <c r="BG51" s="4">
        <f t="shared" si="37"/>
        <v>-1500.5834917842844</v>
      </c>
      <c r="BH51" s="4">
        <f t="shared" si="37"/>
        <v>-1449.7734702626603</v>
      </c>
      <c r="BI51" s="4">
        <f t="shared" si="37"/>
        <v>-1397.796771323096</v>
      </c>
      <c r="BJ51" s="4">
        <f t="shared" si="37"/>
        <v>-1344.6266062306765</v>
      </c>
      <c r="BK51" s="4">
        <f t="shared" si="37"/>
        <v>-1290.235571139312</v>
      </c>
      <c r="BL51" s="4">
        <f t="shared" si="37"/>
        <v>-1234.5956329678238</v>
      </c>
      <c r="BM51" s="4">
        <f t="shared" si="37"/>
        <v>-1177.6721990180436</v>
      </c>
      <c r="BN51" s="4">
        <f t="shared" si="37"/>
        <v>-1119.4198531313323</v>
      </c>
      <c r="BO51" s="4">
        <f t="shared" si="37"/>
        <v>-1059.8075710561022</v>
      </c>
      <c r="BP51" s="4">
        <f aca="true" t="shared" si="38" ref="BP51:DQ51">IF(AND(($B$12+$B$13+$B$14+$B$15+$B$16+$B$17)&gt;BP24,(($B$12+$B$13+$B$14+$B$15+$B$16+$B$17+$B$18)&gt;BP24))=TRUE,((BP24-($B$12+$B$13+$B$14+$B$15+$B$16))*$D$17),($B$17*$D$17))</f>
        <v>-998.8036042608793</v>
      </c>
      <c r="BQ51" s="4">
        <f t="shared" si="38"/>
        <v>-936.3754630255513</v>
      </c>
      <c r="BR51" s="4">
        <f t="shared" si="38"/>
        <v>-872.4898991378723</v>
      </c>
      <c r="BS51" s="4">
        <f t="shared" si="38"/>
        <v>-807.1128881860053</v>
      </c>
      <c r="BT51" s="4">
        <f t="shared" si="38"/>
        <v>-740.2096114376747</v>
      </c>
      <c r="BU51" s="4">
        <f t="shared" si="38"/>
        <v>-671.7444372962765</v>
      </c>
      <c r="BV51" s="4">
        <f t="shared" si="38"/>
        <v>-601.680902324068</v>
      </c>
      <c r="BW51" s="4">
        <f t="shared" si="38"/>
        <v>-529.9816918223357</v>
      </c>
      <c r="BX51" s="4">
        <f t="shared" si="38"/>
        <v>-456.6086199581926</v>
      </c>
      <c r="BY51" s="4">
        <f t="shared" si="38"/>
        <v>-381.52260942742635</v>
      </c>
      <c r="BZ51" s="4">
        <f t="shared" si="38"/>
        <v>-304.6836706425622</v>
      </c>
      <c r="CA51" s="4">
        <f t="shared" si="38"/>
        <v>-226.05088043505967</v>
      </c>
      <c r="CB51" s="4">
        <f t="shared" si="38"/>
        <v>-145.582360260298</v>
      </c>
      <c r="CC51" s="4">
        <f t="shared" si="38"/>
        <v>-63.23525389374525</v>
      </c>
      <c r="CD51" s="4">
        <f t="shared" si="38"/>
        <v>21.034295393569046</v>
      </c>
      <c r="CE51" s="4">
        <f t="shared" si="38"/>
        <v>107.27386088116735</v>
      </c>
      <c r="CF51" s="4">
        <f t="shared" si="38"/>
        <v>195.53778098798824</v>
      </c>
      <c r="CG51" s="4">
        <f t="shared" si="38"/>
        <v>285.8735746411182</v>
      </c>
      <c r="CH51" s="4">
        <f t="shared" si="38"/>
        <v>378.3298762087873</v>
      </c>
      <c r="CI51" s="4">
        <f t="shared" si="38"/>
        <v>472.9564616838086</v>
      </c>
      <c r="CJ51" s="4">
        <f t="shared" si="38"/>
        <v>569.8042754816369</v>
      </c>
      <c r="CK51" s="4">
        <f t="shared" si="38"/>
        <v>668.9254578674766</v>
      </c>
      <c r="CL51" s="4">
        <f t="shared" si="38"/>
        <v>770.3733730272012</v>
      </c>
      <c r="CM51" s="4">
        <f t="shared" si="38"/>
        <v>874.2026377972006</v>
      </c>
      <c r="CN51" s="4">
        <f t="shared" si="38"/>
        <v>980.4691510686185</v>
      </c>
      <c r="CO51" s="4">
        <f t="shared" si="38"/>
        <v>1089.2301238818188</v>
      </c>
      <c r="CP51" s="4">
        <f t="shared" si="38"/>
        <v>1200.5441102272725</v>
      </c>
      <c r="CQ51" s="4">
        <f t="shared" si="38"/>
        <v>1314.4710385694593</v>
      </c>
      <c r="CR51" s="4">
        <f t="shared" si="38"/>
        <v>1431.0722441107414</v>
      </c>
      <c r="CS51" s="4">
        <f t="shared" si="38"/>
        <v>1550.4105018125929</v>
      </c>
      <c r="CT51" s="4">
        <f t="shared" si="38"/>
        <v>1672.5500601919555</v>
      </c>
      <c r="CU51" s="4">
        <f t="shared" si="38"/>
        <v>1797.5566759109183</v>
      </c>
      <c r="CV51" s="4">
        <f t="shared" si="38"/>
        <v>1925.4976491783373</v>
      </c>
      <c r="CW51" s="4">
        <f t="shared" si="38"/>
        <v>2056.4418599824644</v>
      </c>
      <c r="CX51" s="4">
        <f t="shared" si="38"/>
        <v>2190.459805174086</v>
      </c>
      <c r="CY51" s="4">
        <f t="shared" si="38"/>
        <v>2327.6236364201363</v>
      </c>
      <c r="CZ51" s="4">
        <f t="shared" si="38"/>
        <v>2468.0071990482184</v>
      </c>
      <c r="DA51" s="4">
        <f t="shared" si="38"/>
        <v>2500</v>
      </c>
      <c r="DB51" s="4">
        <f t="shared" si="38"/>
        <v>2500</v>
      </c>
      <c r="DC51" s="4">
        <f t="shared" si="38"/>
        <v>2500</v>
      </c>
      <c r="DD51" s="4">
        <f t="shared" si="38"/>
        <v>2500</v>
      </c>
      <c r="DE51" s="4">
        <f t="shared" si="38"/>
        <v>2500</v>
      </c>
      <c r="DF51" s="4">
        <f t="shared" si="38"/>
        <v>2500</v>
      </c>
      <c r="DG51" s="4">
        <f t="shared" si="38"/>
        <v>2500</v>
      </c>
      <c r="DH51" s="4">
        <f t="shared" si="38"/>
        <v>2500</v>
      </c>
      <c r="DI51" s="4">
        <f t="shared" si="38"/>
        <v>2500</v>
      </c>
      <c r="DJ51" s="4">
        <f t="shared" si="38"/>
        <v>2500</v>
      </c>
      <c r="DK51" s="4">
        <f t="shared" si="38"/>
        <v>2500</v>
      </c>
      <c r="DL51" s="4">
        <f t="shared" si="38"/>
        <v>2500</v>
      </c>
      <c r="DM51" s="4">
        <f t="shared" si="38"/>
        <v>2500</v>
      </c>
      <c r="DN51" s="4">
        <f t="shared" si="38"/>
        <v>2500</v>
      </c>
      <c r="DO51" s="4">
        <f t="shared" si="38"/>
        <v>2500</v>
      </c>
      <c r="DP51" s="4">
        <f t="shared" si="38"/>
        <v>2500</v>
      </c>
      <c r="DQ51" s="4">
        <f t="shared" si="38"/>
        <v>2500</v>
      </c>
    </row>
    <row r="52" spans="1:121" ht="12.75">
      <c r="A52" s="10" t="s">
        <v>29</v>
      </c>
      <c r="B52" s="4">
        <f>IF(AND(($B$12+$B$13+$B$14+$B$15+$B$16+$B$17+$B$18)&gt;B24,(($B$12+$B$13+$B$14+$B$15+$B$16+$B$17+$B$18+$B$19)&gt;B24))=TRUE,((B24-($B$12+$B$13+$B$14+$B$15+$B$16+$B$17))*$D$18),($B$18*$D$18))</f>
        <v>-4487.943155457778</v>
      </c>
      <c r="C52" s="4">
        <f>IF(AND(($B$12+$B$13+$B$14+$B$15+$B$16+$B$17+$B$18)&gt;C24,(($B$12+$B$13+$B$14+$B$15+$B$16+$B$17+$B$18+$B$19)&gt;C24))=TRUE,((C24-($B$12+$B$13+$B$14+$B$15+$B$16+$B$17))*$D$18),($B$18*$D$18))</f>
        <v>-4476.670214526107</v>
      </c>
      <c r="D52" s="4">
        <f aca="true" t="shared" si="39" ref="D52:BO52">IF(AND(($B$12+$B$13+$B$14+$B$15+$B$16+$B$17+$B$18)&gt;D24,(($B$12+$B$13+$B$14+$B$15+$B$16+$B$17+$B$18+$B$19)&gt;D24))=TRUE,((D24-($B$12+$B$13+$B$14+$B$15+$B$16+$B$17))*$D$18),($B$18*$D$18))</f>
        <v>-4465.142758561428</v>
      </c>
      <c r="E52" s="4">
        <f t="shared" si="39"/>
        <v>-4453.355041245864</v>
      </c>
      <c r="F52" s="4">
        <f t="shared" si="39"/>
        <v>-4441.301186523938</v>
      </c>
      <c r="G52" s="4">
        <f t="shared" si="39"/>
        <v>-4428.9751856734165</v>
      </c>
      <c r="H52" s="4">
        <f t="shared" si="39"/>
        <v>-4416.370894310035</v>
      </c>
      <c r="I52" s="4">
        <f t="shared" si="39"/>
        <v>-4403.4820293245775</v>
      </c>
      <c r="J52" s="4">
        <f t="shared" si="39"/>
        <v>-4390.302165750811</v>
      </c>
      <c r="K52" s="4">
        <f t="shared" si="39"/>
        <v>-4376.824733562712</v>
      </c>
      <c r="L52" s="4">
        <f t="shared" si="39"/>
        <v>-4363.043014399367</v>
      </c>
      <c r="M52" s="4">
        <f t="shared" si="39"/>
        <v>-4348.950138215951</v>
      </c>
      <c r="N52" s="4">
        <f t="shared" si="39"/>
        <v>-4334.539079859069</v>
      </c>
      <c r="O52" s="4">
        <f t="shared" si="39"/>
        <v>-4319.8026555647975</v>
      </c>
      <c r="P52" s="4">
        <f t="shared" si="39"/>
        <v>-4304.733519377649</v>
      </c>
      <c r="Q52" s="4">
        <f t="shared" si="39"/>
        <v>-4289.32415948869</v>
      </c>
      <c r="R52" s="4">
        <f t="shared" si="39"/>
        <v>-4273.566894490982</v>
      </c>
      <c r="S52" s="4">
        <f t="shared" si="39"/>
        <v>-4257.45386955048</v>
      </c>
      <c r="T52" s="4">
        <f t="shared" si="39"/>
        <v>-4240.977052490472</v>
      </c>
      <c r="U52" s="4">
        <f t="shared" si="39"/>
        <v>-4224.128229787634</v>
      </c>
      <c r="V52" s="4">
        <f t="shared" si="39"/>
        <v>-4206.899002477663</v>
      </c>
      <c r="W52" s="4">
        <f t="shared" si="39"/>
        <v>-4189.280781968484</v>
      </c>
      <c r="X52" s="4">
        <f t="shared" si="39"/>
        <v>-4171.264785758927</v>
      </c>
      <c r="Y52" s="4">
        <f t="shared" si="39"/>
        <v>-4152.842033060739</v>
      </c>
      <c r="Z52" s="4">
        <f t="shared" si="39"/>
        <v>-4134.0033403217485</v>
      </c>
      <c r="AA52" s="4">
        <f t="shared" si="39"/>
        <v>-4114.7393166479715</v>
      </c>
      <c r="AB52" s="4">
        <f t="shared" si="39"/>
        <v>-4095.0403591223353</v>
      </c>
      <c r="AC52" s="4">
        <f t="shared" si="39"/>
        <v>-4074.896648017733</v>
      </c>
      <c r="AD52" s="4">
        <f t="shared" si="39"/>
        <v>-4054.298141901984</v>
      </c>
      <c r="AE52" s="4">
        <f t="shared" si="39"/>
        <v>-4033.2345726322874</v>
      </c>
      <c r="AF52" s="4">
        <f t="shared" si="39"/>
        <v>-4011.6954402366578</v>
      </c>
      <c r="AG52" s="4">
        <f t="shared" si="39"/>
        <v>-3989.670007679798</v>
      </c>
      <c r="AH52" s="4">
        <f t="shared" si="39"/>
        <v>-3967.143328353341</v>
      </c>
      <c r="AI52" s="4">
        <f t="shared" si="39"/>
        <v>-3944.099401301253</v>
      </c>
      <c r="AJ52" s="4">
        <f t="shared" si="39"/>
        <v>-3920.5263497082337</v>
      </c>
      <c r="AK52" s="4">
        <f t="shared" si="39"/>
        <v>-3896.412024048762</v>
      </c>
      <c r="AL52" s="4">
        <f t="shared" si="39"/>
        <v>-3871.7439958252444</v>
      </c>
      <c r="AM52" s="4">
        <f t="shared" si="39"/>
        <v>-3846.509551162378</v>
      </c>
      <c r="AN52" s="4">
        <f t="shared" si="39"/>
        <v>-3820.695684254435</v>
      </c>
      <c r="AO52" s="4">
        <f t="shared" si="39"/>
        <v>-3794.2890906620846</v>
      </c>
      <c r="AP52" s="4">
        <f t="shared" si="39"/>
        <v>-3767.276160455296</v>
      </c>
      <c r="AQ52" s="4">
        <f t="shared" si="39"/>
        <v>-3739.6429711987985</v>
      </c>
      <c r="AR52" s="4">
        <f t="shared" si="39"/>
        <v>-3711.375280776473</v>
      </c>
      <c r="AS52" s="4">
        <f t="shared" si="39"/>
        <v>-3682.458520050979</v>
      </c>
      <c r="AT52" s="4">
        <f t="shared" si="39"/>
        <v>-3652.8777853548368</v>
      </c>
      <c r="AU52" s="4">
        <f t="shared" si="39"/>
        <v>-3622.617830809095</v>
      </c>
      <c r="AV52" s="4">
        <f t="shared" si="39"/>
        <v>-3591.663060465619</v>
      </c>
      <c r="AW52" s="4">
        <f t="shared" si="39"/>
        <v>-3559.997520268957</v>
      </c>
      <c r="AX52" s="4">
        <f t="shared" si="39"/>
        <v>-3527.6048898336385</v>
      </c>
      <c r="AY52" s="4">
        <f t="shared" si="39"/>
        <v>-3494.4684740326616</v>
      </c>
      <c r="AZ52" s="4">
        <f t="shared" si="39"/>
        <v>-3460.571194392844</v>
      </c>
      <c r="BA52" s="4">
        <f t="shared" si="39"/>
        <v>-3425.8955802925984</v>
      </c>
      <c r="BB52" s="4">
        <f t="shared" si="39"/>
        <v>-3390.42375995759</v>
      </c>
      <c r="BC52" s="4">
        <f t="shared" si="39"/>
        <v>-3354.1374512496423</v>
      </c>
      <c r="BD52" s="4">
        <f t="shared" si="39"/>
        <v>-3317.017952244148</v>
      </c>
      <c r="BE52" s="4">
        <f t="shared" si="39"/>
        <v>-3279.0461315911116</v>
      </c>
      <c r="BF52" s="4">
        <f t="shared" si="39"/>
        <v>-3240.202418654874</v>
      </c>
      <c r="BG52" s="4">
        <f t="shared" si="39"/>
        <v>-3200.4667934274275</v>
      </c>
      <c r="BH52" s="4">
        <f t="shared" si="39"/>
        <v>-3159.8187762101284</v>
      </c>
      <c r="BI52" s="4">
        <f t="shared" si="39"/>
        <v>-3118.2374170584767</v>
      </c>
      <c r="BJ52" s="4">
        <f t="shared" si="39"/>
        <v>-3075.7012849845414</v>
      </c>
      <c r="BK52" s="4">
        <f t="shared" si="39"/>
        <v>-3032.1884569114495</v>
      </c>
      <c r="BL52" s="4">
        <f t="shared" si="39"/>
        <v>-2987.676506374259</v>
      </c>
      <c r="BM52" s="4">
        <f t="shared" si="39"/>
        <v>-2942.137759214435</v>
      </c>
      <c r="BN52" s="4">
        <f t="shared" si="39"/>
        <v>-2895.5358825050657</v>
      </c>
      <c r="BO52" s="4">
        <f t="shared" si="39"/>
        <v>-2847.846056844882</v>
      </c>
      <c r="BP52" s="4">
        <f aca="true" t="shared" si="40" ref="BP52:DQ52">IF(AND(($B$12+$B$13+$B$14+$B$15+$B$16+$B$17+$B$18)&gt;BP24,(($B$12+$B$13+$B$14+$B$15+$B$16+$B$17+$B$18+$B$19)&gt;BP24))=TRUE,((BP24-($B$12+$B$13+$B$14+$B$15+$B$16+$B$17))*$D$18),($B$18*$D$18))</f>
        <v>-2799.0428834087033</v>
      </c>
      <c r="BQ52" s="4">
        <f t="shared" si="40"/>
        <v>-2749.100370420441</v>
      </c>
      <c r="BR52" s="4">
        <f t="shared" si="40"/>
        <v>-2697.991919310298</v>
      </c>
      <c r="BS52" s="4">
        <f t="shared" si="40"/>
        <v>-2645.690310548804</v>
      </c>
      <c r="BT52" s="4">
        <f t="shared" si="40"/>
        <v>-2592.1676891501397</v>
      </c>
      <c r="BU52" s="4">
        <f t="shared" si="40"/>
        <v>-2537.395549837021</v>
      </c>
      <c r="BV52" s="4">
        <f t="shared" si="40"/>
        <v>-2481.3447218592546</v>
      </c>
      <c r="BW52" s="4">
        <f t="shared" si="40"/>
        <v>-2423.9853534578688</v>
      </c>
      <c r="BX52" s="4">
        <f t="shared" si="40"/>
        <v>-2365.2868959665543</v>
      </c>
      <c r="BY52" s="4">
        <f t="shared" si="40"/>
        <v>-2305.2180875419413</v>
      </c>
      <c r="BZ52" s="4">
        <f t="shared" si="40"/>
        <v>-2243.7469365140496</v>
      </c>
      <c r="CA52" s="4">
        <f t="shared" si="40"/>
        <v>-2180.840704348048</v>
      </c>
      <c r="CB52" s="4">
        <f t="shared" si="40"/>
        <v>-2116.4658882082385</v>
      </c>
      <c r="CC52" s="4">
        <f t="shared" si="40"/>
        <v>-2050.5882031149963</v>
      </c>
      <c r="CD52" s="4">
        <f t="shared" si="40"/>
        <v>-1983.1725636851447</v>
      </c>
      <c r="CE52" s="4">
        <f t="shared" si="40"/>
        <v>-1914.1809112950662</v>
      </c>
      <c r="CF52" s="4">
        <f t="shared" si="40"/>
        <v>-1843.5697752096094</v>
      </c>
      <c r="CG52" s="4">
        <f t="shared" si="40"/>
        <v>-1771.3011402871055</v>
      </c>
      <c r="CH52" s="4">
        <f t="shared" si="40"/>
        <v>-1697.3360990329702</v>
      </c>
      <c r="CI52" s="4">
        <f t="shared" si="40"/>
        <v>-1621.6348306529533</v>
      </c>
      <c r="CJ52" s="4">
        <f t="shared" si="40"/>
        <v>-1544.1565796146906</v>
      </c>
      <c r="CK52" s="4">
        <f t="shared" si="40"/>
        <v>-1464.8596337060187</v>
      </c>
      <c r="CL52" s="4">
        <f t="shared" si="40"/>
        <v>-1383.701301578239</v>
      </c>
      <c r="CM52" s="4">
        <f t="shared" si="40"/>
        <v>-1300.6378897622396</v>
      </c>
      <c r="CN52" s="4">
        <f t="shared" si="40"/>
        <v>-1215.6246791451051</v>
      </c>
      <c r="CO52" s="4">
        <f t="shared" si="40"/>
        <v>-1128.6159008945451</v>
      </c>
      <c r="CP52" s="4">
        <f t="shared" si="40"/>
        <v>-1039.5647118181819</v>
      </c>
      <c r="CQ52" s="4">
        <f t="shared" si="40"/>
        <v>-948.4231691444326</v>
      </c>
      <c r="CR52" s="4">
        <f t="shared" si="40"/>
        <v>-855.142204711407</v>
      </c>
      <c r="CS52" s="4">
        <f t="shared" si="40"/>
        <v>-759.6715985499258</v>
      </c>
      <c r="CT52" s="4">
        <f t="shared" si="40"/>
        <v>-661.9599518464357</v>
      </c>
      <c r="CU52" s="4">
        <f t="shared" si="40"/>
        <v>-561.9546592712654</v>
      </c>
      <c r="CV52" s="4">
        <f t="shared" si="40"/>
        <v>-459.6018806573302</v>
      </c>
      <c r="CW52" s="4">
        <f t="shared" si="40"/>
        <v>-354.84651201402863</v>
      </c>
      <c r="CX52" s="4">
        <f t="shared" si="40"/>
        <v>-247.6321558607314</v>
      </c>
      <c r="CY52" s="4">
        <f t="shared" si="40"/>
        <v>-137.90109086389094</v>
      </c>
      <c r="CZ52" s="4">
        <f t="shared" si="40"/>
        <v>-25.594240761425347</v>
      </c>
      <c r="DA52" s="4">
        <f t="shared" si="40"/>
        <v>89.34885744235945</v>
      </c>
      <c r="DB52" s="4">
        <f t="shared" si="40"/>
        <v>207.0015239519244</v>
      </c>
      <c r="DC52" s="4">
        <f t="shared" si="40"/>
        <v>327.43098542849253</v>
      </c>
      <c r="DD52" s="4">
        <f t="shared" si="40"/>
        <v>450.70277876568025</v>
      </c>
      <c r="DE52" s="4">
        <f t="shared" si="40"/>
        <v>576.883987634765</v>
      </c>
      <c r="DF52" s="4">
        <f t="shared" si="40"/>
        <v>706.0432789911637</v>
      </c>
      <c r="DG52" s="4">
        <f t="shared" si="40"/>
        <v>838.250940442524</v>
      </c>
      <c r="DH52" s="4">
        <f t="shared" si="40"/>
        <v>973.5789184987564</v>
      </c>
      <c r="DI52" s="4">
        <f t="shared" si="40"/>
        <v>1112.1008577248417</v>
      </c>
      <c r="DJ52" s="4">
        <f t="shared" si="40"/>
        <v>1253.892140817699</v>
      </c>
      <c r="DK52" s="4">
        <f t="shared" si="40"/>
        <v>1399.0299296289384</v>
      </c>
      <c r="DL52" s="4">
        <f t="shared" si="40"/>
        <v>1547.5932071558134</v>
      </c>
      <c r="DM52" s="4">
        <f t="shared" si="40"/>
        <v>1699.6628205232314</v>
      </c>
      <c r="DN52" s="4">
        <f t="shared" si="40"/>
        <v>1855.3215249802117</v>
      </c>
      <c r="DO52" s="4">
        <f t="shared" si="40"/>
        <v>2014.6540289347256</v>
      </c>
      <c r="DP52" s="4">
        <f t="shared" si="40"/>
        <v>2177.747040051436</v>
      </c>
      <c r="DQ52" s="4">
        <f t="shared" si="40"/>
        <v>2344.689312437422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30"/>
  <sheetViews>
    <sheetView workbookViewId="0" topLeftCell="A1">
      <selection activeCell="A6" sqref="A6"/>
    </sheetView>
  </sheetViews>
  <sheetFormatPr defaultColWidth="9.140625" defaultRowHeight="12.75"/>
  <cols>
    <col min="1" max="1" width="35.7109375" style="0" customWidth="1"/>
    <col min="2" max="16384" width="13.7109375" style="0" customWidth="1"/>
  </cols>
  <sheetData>
    <row r="1" ht="15">
      <c r="A1" s="1" t="s">
        <v>0</v>
      </c>
    </row>
    <row r="2" ht="12.75">
      <c r="A2" s="2" t="s">
        <v>38</v>
      </c>
    </row>
    <row r="3" ht="12.75">
      <c r="A3" s="2"/>
    </row>
    <row r="4" spans="1:4" ht="12.75">
      <c r="A4" s="5" t="s">
        <v>7</v>
      </c>
      <c r="B4" s="6">
        <f>'Fixed-Fee'!B4</f>
        <v>0.1</v>
      </c>
      <c r="C4" s="7">
        <f>((1+B4)^0.25)-1</f>
        <v>0.02411368908444511</v>
      </c>
      <c r="D4" t="s">
        <v>9</v>
      </c>
    </row>
    <row r="5" spans="1:3" ht="12.75">
      <c r="A5" s="5" t="s">
        <v>43</v>
      </c>
      <c r="B5" s="6"/>
      <c r="C5" s="7"/>
    </row>
    <row r="6" spans="1:3" ht="12.75">
      <c r="A6" s="5"/>
      <c r="B6" s="6"/>
      <c r="C6" s="7"/>
    </row>
    <row r="7" spans="1:94" ht="12.75">
      <c r="A7" s="5" t="s">
        <v>12</v>
      </c>
      <c r="B7" s="18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12.75">
      <c r="A8" s="5"/>
      <c r="B8" s="1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2:94" ht="12.75">
      <c r="B9" s="22" t="s">
        <v>32</v>
      </c>
      <c r="C9" s="22" t="s">
        <v>37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2.75">
      <c r="A10" s="5" t="s">
        <v>39</v>
      </c>
      <c r="B10" s="22" t="s">
        <v>33</v>
      </c>
      <c r="C10" s="22" t="s">
        <v>33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2.75">
      <c r="A11" s="17" t="s">
        <v>15</v>
      </c>
      <c r="B11" s="14">
        <v>0.009</v>
      </c>
      <c r="C11" s="12">
        <f>B11/4</f>
        <v>0.00225</v>
      </c>
      <c r="D11" s="9"/>
      <c r="F11" s="4"/>
      <c r="G11" s="4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2.75">
      <c r="A12" s="17" t="s">
        <v>16</v>
      </c>
      <c r="B12" s="14">
        <v>0.008</v>
      </c>
      <c r="C12" s="12">
        <f>B12/4</f>
        <v>0.002</v>
      </c>
      <c r="D12" s="9"/>
      <c r="F12" s="4"/>
      <c r="G12" s="4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2.75">
      <c r="A13" s="17" t="s">
        <v>17</v>
      </c>
      <c r="B13" s="14">
        <v>0.007</v>
      </c>
      <c r="C13" s="12">
        <f>B13/4</f>
        <v>0.00175</v>
      </c>
      <c r="D13" s="9"/>
      <c r="F13" s="4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2.75">
      <c r="A14" s="17" t="s">
        <v>18</v>
      </c>
      <c r="B14" s="14">
        <v>0.006</v>
      </c>
      <c r="C14" s="12">
        <f>B14/4</f>
        <v>0.0015</v>
      </c>
      <c r="D14" s="9"/>
      <c r="F14" s="4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2.75">
      <c r="A15" s="17" t="s">
        <v>19</v>
      </c>
      <c r="B15" s="14">
        <v>0.005</v>
      </c>
      <c r="C15" s="12">
        <f>B15/4</f>
        <v>0.00125</v>
      </c>
      <c r="D15" s="9"/>
      <c r="F15" s="4"/>
      <c r="G15" s="4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2.75">
      <c r="A16" s="10"/>
      <c r="B16" s="11"/>
      <c r="C16" s="12"/>
      <c r="D16" s="9"/>
      <c r="F16" s="4"/>
      <c r="G16" s="4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2:94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9" spans="1:123" ht="12.75">
      <c r="A19" s="5" t="s">
        <v>1</v>
      </c>
      <c r="B19" s="3">
        <v>0.25</v>
      </c>
      <c r="C19" s="3">
        <f>B19+0.25</f>
        <v>0.5</v>
      </c>
      <c r="D19" s="3">
        <f aca="true" t="shared" si="0" ref="D19:BO19">C19+0.25</f>
        <v>0.75</v>
      </c>
      <c r="E19" s="3">
        <f t="shared" si="0"/>
        <v>1</v>
      </c>
      <c r="F19" s="3">
        <f t="shared" si="0"/>
        <v>1.25</v>
      </c>
      <c r="G19" s="3">
        <f t="shared" si="0"/>
        <v>1.5</v>
      </c>
      <c r="H19" s="3">
        <f t="shared" si="0"/>
        <v>1.75</v>
      </c>
      <c r="I19" s="3">
        <f t="shared" si="0"/>
        <v>2</v>
      </c>
      <c r="J19" s="3">
        <f t="shared" si="0"/>
        <v>2.25</v>
      </c>
      <c r="K19" s="3">
        <f t="shared" si="0"/>
        <v>2.5</v>
      </c>
      <c r="L19" s="3">
        <f t="shared" si="0"/>
        <v>2.75</v>
      </c>
      <c r="M19" s="3">
        <f t="shared" si="0"/>
        <v>3</v>
      </c>
      <c r="N19" s="3">
        <f t="shared" si="0"/>
        <v>3.25</v>
      </c>
      <c r="O19" s="3">
        <f t="shared" si="0"/>
        <v>3.5</v>
      </c>
      <c r="P19" s="3">
        <f t="shared" si="0"/>
        <v>3.75</v>
      </c>
      <c r="Q19" s="3">
        <f t="shared" si="0"/>
        <v>4</v>
      </c>
      <c r="R19" s="3">
        <f t="shared" si="0"/>
        <v>4.25</v>
      </c>
      <c r="S19" s="3">
        <f t="shared" si="0"/>
        <v>4.5</v>
      </c>
      <c r="T19" s="3">
        <f t="shared" si="0"/>
        <v>4.75</v>
      </c>
      <c r="U19" s="3">
        <f t="shared" si="0"/>
        <v>5</v>
      </c>
      <c r="V19" s="3">
        <f t="shared" si="0"/>
        <v>5.25</v>
      </c>
      <c r="W19" s="3">
        <f t="shared" si="0"/>
        <v>5.5</v>
      </c>
      <c r="X19" s="3">
        <f t="shared" si="0"/>
        <v>5.75</v>
      </c>
      <c r="Y19" s="3">
        <f t="shared" si="0"/>
        <v>6</v>
      </c>
      <c r="Z19" s="3">
        <f t="shared" si="0"/>
        <v>6.25</v>
      </c>
      <c r="AA19" s="3">
        <f t="shared" si="0"/>
        <v>6.5</v>
      </c>
      <c r="AB19" s="3">
        <f t="shared" si="0"/>
        <v>6.75</v>
      </c>
      <c r="AC19" s="3">
        <f t="shared" si="0"/>
        <v>7</v>
      </c>
      <c r="AD19" s="3">
        <f t="shared" si="0"/>
        <v>7.25</v>
      </c>
      <c r="AE19" s="3">
        <f t="shared" si="0"/>
        <v>7.5</v>
      </c>
      <c r="AF19" s="3">
        <f t="shared" si="0"/>
        <v>7.75</v>
      </c>
      <c r="AG19" s="3">
        <f t="shared" si="0"/>
        <v>8</v>
      </c>
      <c r="AH19" s="3">
        <f t="shared" si="0"/>
        <v>8.25</v>
      </c>
      <c r="AI19" s="3">
        <f t="shared" si="0"/>
        <v>8.5</v>
      </c>
      <c r="AJ19" s="3">
        <f t="shared" si="0"/>
        <v>8.75</v>
      </c>
      <c r="AK19" s="3">
        <f t="shared" si="0"/>
        <v>9</v>
      </c>
      <c r="AL19" s="3">
        <f t="shared" si="0"/>
        <v>9.25</v>
      </c>
      <c r="AM19" s="3">
        <f t="shared" si="0"/>
        <v>9.5</v>
      </c>
      <c r="AN19" s="3">
        <f t="shared" si="0"/>
        <v>9.75</v>
      </c>
      <c r="AO19" s="3">
        <f t="shared" si="0"/>
        <v>10</v>
      </c>
      <c r="AP19" s="3">
        <f t="shared" si="0"/>
        <v>10.25</v>
      </c>
      <c r="AQ19" s="3">
        <f t="shared" si="0"/>
        <v>10.5</v>
      </c>
      <c r="AR19" s="3">
        <f t="shared" si="0"/>
        <v>10.75</v>
      </c>
      <c r="AS19" s="3">
        <f t="shared" si="0"/>
        <v>11</v>
      </c>
      <c r="AT19" s="3">
        <f t="shared" si="0"/>
        <v>11.25</v>
      </c>
      <c r="AU19" s="3">
        <f t="shared" si="0"/>
        <v>11.5</v>
      </c>
      <c r="AV19" s="3">
        <f t="shared" si="0"/>
        <v>11.75</v>
      </c>
      <c r="AW19" s="3">
        <f t="shared" si="0"/>
        <v>12</v>
      </c>
      <c r="AX19" s="3">
        <f t="shared" si="0"/>
        <v>12.25</v>
      </c>
      <c r="AY19" s="3">
        <f t="shared" si="0"/>
        <v>12.5</v>
      </c>
      <c r="AZ19" s="3">
        <f t="shared" si="0"/>
        <v>12.75</v>
      </c>
      <c r="BA19" s="3">
        <f t="shared" si="0"/>
        <v>13</v>
      </c>
      <c r="BB19" s="3">
        <f t="shared" si="0"/>
        <v>13.25</v>
      </c>
      <c r="BC19" s="3">
        <f t="shared" si="0"/>
        <v>13.5</v>
      </c>
      <c r="BD19" s="3">
        <f t="shared" si="0"/>
        <v>13.75</v>
      </c>
      <c r="BE19" s="3">
        <f t="shared" si="0"/>
        <v>14</v>
      </c>
      <c r="BF19" s="3">
        <f t="shared" si="0"/>
        <v>14.25</v>
      </c>
      <c r="BG19" s="3">
        <f t="shared" si="0"/>
        <v>14.5</v>
      </c>
      <c r="BH19" s="3">
        <f t="shared" si="0"/>
        <v>14.75</v>
      </c>
      <c r="BI19" s="3">
        <f t="shared" si="0"/>
        <v>15</v>
      </c>
      <c r="BJ19" s="3">
        <f t="shared" si="0"/>
        <v>15.25</v>
      </c>
      <c r="BK19" s="3">
        <f t="shared" si="0"/>
        <v>15.5</v>
      </c>
      <c r="BL19" s="3">
        <f t="shared" si="0"/>
        <v>15.75</v>
      </c>
      <c r="BM19" s="3">
        <f t="shared" si="0"/>
        <v>16</v>
      </c>
      <c r="BN19" s="3">
        <f t="shared" si="0"/>
        <v>16.25</v>
      </c>
      <c r="BO19" s="3">
        <f t="shared" si="0"/>
        <v>16.5</v>
      </c>
      <c r="BP19" s="3">
        <f aca="true" t="shared" si="1" ref="BP19:DS19">BO19+0.25</f>
        <v>16.75</v>
      </c>
      <c r="BQ19" s="3">
        <f t="shared" si="1"/>
        <v>17</v>
      </c>
      <c r="BR19" s="3">
        <f t="shared" si="1"/>
        <v>17.25</v>
      </c>
      <c r="BS19" s="3">
        <f t="shared" si="1"/>
        <v>17.5</v>
      </c>
      <c r="BT19" s="3">
        <f t="shared" si="1"/>
        <v>17.75</v>
      </c>
      <c r="BU19" s="3">
        <f t="shared" si="1"/>
        <v>18</v>
      </c>
      <c r="BV19" s="3">
        <f t="shared" si="1"/>
        <v>18.25</v>
      </c>
      <c r="BW19" s="3">
        <f t="shared" si="1"/>
        <v>18.5</v>
      </c>
      <c r="BX19" s="3">
        <f t="shared" si="1"/>
        <v>18.75</v>
      </c>
      <c r="BY19" s="3">
        <f t="shared" si="1"/>
        <v>19</v>
      </c>
      <c r="BZ19" s="3">
        <f t="shared" si="1"/>
        <v>19.25</v>
      </c>
      <c r="CA19" s="3">
        <f t="shared" si="1"/>
        <v>19.5</v>
      </c>
      <c r="CB19" s="3">
        <f t="shared" si="1"/>
        <v>19.75</v>
      </c>
      <c r="CC19" s="3">
        <f t="shared" si="1"/>
        <v>20</v>
      </c>
      <c r="CD19" s="3">
        <f t="shared" si="1"/>
        <v>20.25</v>
      </c>
      <c r="CE19" s="3">
        <f t="shared" si="1"/>
        <v>20.5</v>
      </c>
      <c r="CF19" s="3">
        <f t="shared" si="1"/>
        <v>20.75</v>
      </c>
      <c r="CG19" s="3">
        <f t="shared" si="1"/>
        <v>21</v>
      </c>
      <c r="CH19" s="3">
        <f t="shared" si="1"/>
        <v>21.25</v>
      </c>
      <c r="CI19" s="3">
        <f t="shared" si="1"/>
        <v>21.5</v>
      </c>
      <c r="CJ19" s="3">
        <f t="shared" si="1"/>
        <v>21.75</v>
      </c>
      <c r="CK19" s="3">
        <f t="shared" si="1"/>
        <v>22</v>
      </c>
      <c r="CL19" s="3">
        <f t="shared" si="1"/>
        <v>22.25</v>
      </c>
      <c r="CM19" s="3">
        <f t="shared" si="1"/>
        <v>22.5</v>
      </c>
      <c r="CN19" s="3">
        <f t="shared" si="1"/>
        <v>22.75</v>
      </c>
      <c r="CO19" s="3">
        <f t="shared" si="1"/>
        <v>23</v>
      </c>
      <c r="CP19" s="3">
        <f t="shared" si="1"/>
        <v>23.25</v>
      </c>
      <c r="CQ19" s="3">
        <f t="shared" si="1"/>
        <v>23.5</v>
      </c>
      <c r="CR19" s="3">
        <f t="shared" si="1"/>
        <v>23.75</v>
      </c>
      <c r="CS19" s="3">
        <f t="shared" si="1"/>
        <v>24</v>
      </c>
      <c r="CT19" s="3">
        <f t="shared" si="1"/>
        <v>24.25</v>
      </c>
      <c r="CU19" s="3">
        <f t="shared" si="1"/>
        <v>24.5</v>
      </c>
      <c r="CV19" s="3">
        <f t="shared" si="1"/>
        <v>24.75</v>
      </c>
      <c r="CW19" s="3">
        <f t="shared" si="1"/>
        <v>25</v>
      </c>
      <c r="CX19" s="3">
        <f t="shared" si="1"/>
        <v>25.25</v>
      </c>
      <c r="CY19" s="3">
        <f t="shared" si="1"/>
        <v>25.5</v>
      </c>
      <c r="CZ19" s="3">
        <f t="shared" si="1"/>
        <v>25.75</v>
      </c>
      <c r="DA19" s="3">
        <f t="shared" si="1"/>
        <v>26</v>
      </c>
      <c r="DB19" s="3">
        <f t="shared" si="1"/>
        <v>26.25</v>
      </c>
      <c r="DC19" s="3">
        <f t="shared" si="1"/>
        <v>26.5</v>
      </c>
      <c r="DD19" s="3">
        <f t="shared" si="1"/>
        <v>26.75</v>
      </c>
      <c r="DE19" s="3">
        <f t="shared" si="1"/>
        <v>27</v>
      </c>
      <c r="DF19" s="3">
        <f t="shared" si="1"/>
        <v>27.25</v>
      </c>
      <c r="DG19" s="3">
        <f t="shared" si="1"/>
        <v>27.5</v>
      </c>
      <c r="DH19" s="3">
        <f t="shared" si="1"/>
        <v>27.75</v>
      </c>
      <c r="DI19" s="3">
        <f t="shared" si="1"/>
        <v>28</v>
      </c>
      <c r="DJ19" s="3">
        <f t="shared" si="1"/>
        <v>28.25</v>
      </c>
      <c r="DK19" s="3">
        <f t="shared" si="1"/>
        <v>28.5</v>
      </c>
      <c r="DL19" s="3">
        <f t="shared" si="1"/>
        <v>28.75</v>
      </c>
      <c r="DM19" s="3">
        <f t="shared" si="1"/>
        <v>29</v>
      </c>
      <c r="DN19" s="3">
        <f t="shared" si="1"/>
        <v>29.25</v>
      </c>
      <c r="DO19" s="3">
        <f t="shared" si="1"/>
        <v>29.5</v>
      </c>
      <c r="DP19" s="3">
        <f t="shared" si="1"/>
        <v>29.75</v>
      </c>
      <c r="DQ19" s="3">
        <f t="shared" si="1"/>
        <v>30</v>
      </c>
      <c r="DR19" s="3">
        <f t="shared" si="1"/>
        <v>30.25</v>
      </c>
      <c r="DS19" s="3">
        <f t="shared" si="1"/>
        <v>30.5</v>
      </c>
    </row>
    <row r="20" ht="12.75">
      <c r="A20" s="10"/>
    </row>
    <row r="21" spans="1:123" ht="12.75">
      <c r="A21" s="10" t="s">
        <v>2</v>
      </c>
      <c r="B21" s="4">
        <v>1000000</v>
      </c>
      <c r="C21" s="4">
        <f>B26</f>
        <v>1021809.4332840052</v>
      </c>
      <c r="D21" s="4">
        <f>C26</f>
        <v>1044094.5179481797</v>
      </c>
      <c r="E21" s="4">
        <f>D26</f>
        <v>1066865.627679566</v>
      </c>
      <c r="F21" s="4">
        <f aca="true" t="shared" si="2" ref="F21:BQ21">E26</f>
        <v>1090133.3624094417</v>
      </c>
      <c r="G21" s="4">
        <f t="shared" si="2"/>
        <v>1113908.5532475787</v>
      </c>
      <c r="H21" s="4">
        <f t="shared" si="2"/>
        <v>1138202.2675241143</v>
      </c>
      <c r="I21" s="4">
        <f t="shared" si="2"/>
        <v>1163025.8139413847</v>
      </c>
      <c r="J21" s="4">
        <f t="shared" si="2"/>
        <v>1188390.747838115</v>
      </c>
      <c r="K21" s="4">
        <f t="shared" si="2"/>
        <v>1214308.8765684194</v>
      </c>
      <c r="L21" s="4">
        <f t="shared" si="2"/>
        <v>1240792.2649981135</v>
      </c>
      <c r="M21" s="4">
        <f t="shared" si="2"/>
        <v>1267853.2411208993</v>
      </c>
      <c r="N21" s="4">
        <f t="shared" si="2"/>
        <v>1295504.401797035</v>
      </c>
      <c r="O21" s="4">
        <f t="shared" si="2"/>
        <v>1323758.6186171623</v>
      </c>
      <c r="P21" s="4">
        <f t="shared" si="2"/>
        <v>1352629.04389402</v>
      </c>
      <c r="Q21" s="4">
        <f t="shared" si="2"/>
        <v>1382129.116784834</v>
      </c>
      <c r="R21" s="4">
        <f t="shared" si="2"/>
        <v>1412272.5695472339</v>
      </c>
      <c r="S21" s="4">
        <f t="shared" si="2"/>
        <v>1443073.4339316047</v>
      </c>
      <c r="T21" s="4">
        <f t="shared" si="2"/>
        <v>1474546.0477128562</v>
      </c>
      <c r="U21" s="4">
        <f t="shared" si="2"/>
        <v>1506705.0613646433</v>
      </c>
      <c r="V21" s="4">
        <f t="shared" si="2"/>
        <v>1539565.4448791482</v>
      </c>
      <c r="W21" s="4">
        <f t="shared" si="2"/>
        <v>1573142.4947355995</v>
      </c>
      <c r="X21" s="4">
        <f t="shared" si="2"/>
        <v>1607451.841020769</v>
      </c>
      <c r="Y21" s="4">
        <f t="shared" si="2"/>
        <v>1642509.4547047627</v>
      </c>
      <c r="Z21" s="4">
        <f t="shared" si="2"/>
        <v>1678331.655075494</v>
      </c>
      <c r="AA21" s="4">
        <f t="shared" si="2"/>
        <v>1714935.117335297</v>
      </c>
      <c r="AB21" s="4">
        <f t="shared" si="2"/>
        <v>1752336.8803632187</v>
      </c>
      <c r="AC21" s="4">
        <f t="shared" si="2"/>
        <v>1790554.354646602</v>
      </c>
      <c r="AD21" s="4">
        <f t="shared" si="2"/>
        <v>1829605.330385652</v>
      </c>
      <c r="AE21" s="4">
        <f t="shared" si="2"/>
        <v>1869507.985774758</v>
      </c>
      <c r="AF21" s="4">
        <f t="shared" si="2"/>
        <v>1910280.8954644275</v>
      </c>
      <c r="AG21" s="4">
        <f t="shared" si="2"/>
        <v>1951943.0392077684</v>
      </c>
      <c r="AH21" s="4">
        <f t="shared" si="2"/>
        <v>1994513.8106955483</v>
      </c>
      <c r="AI21" s="4">
        <f t="shared" si="2"/>
        <v>2038523.67880809</v>
      </c>
      <c r="AJ21" s="4">
        <f t="shared" si="2"/>
        <v>2083504.6449801673</v>
      </c>
      <c r="AK21" s="4">
        <f t="shared" si="2"/>
        <v>2129478.136938826</v>
      </c>
      <c r="AL21" s="4">
        <f t="shared" si="2"/>
        <v>2176466.0552238026</v>
      </c>
      <c r="AM21" s="4">
        <f t="shared" si="2"/>
        <v>2224490.783620354</v>
      </c>
      <c r="AN21" s="4">
        <f t="shared" si="2"/>
        <v>2273575.199822293</v>
      </c>
      <c r="AO21" s="4">
        <f t="shared" si="2"/>
        <v>2323742.686330311</v>
      </c>
      <c r="AP21" s="4">
        <f t="shared" si="2"/>
        <v>2375017.141590772</v>
      </c>
      <c r="AQ21" s="4">
        <f t="shared" si="2"/>
        <v>2427422.991380293</v>
      </c>
      <c r="AR21" s="4">
        <f t="shared" si="2"/>
        <v>2480985.200441529</v>
      </c>
      <c r="AS21" s="4">
        <f t="shared" si="2"/>
        <v>2535729.2843757095</v>
      </c>
      <c r="AT21" s="4">
        <f t="shared" si="2"/>
        <v>2591681.321797585</v>
      </c>
      <c r="AU21" s="4">
        <f t="shared" si="2"/>
        <v>2648867.9667585813</v>
      </c>
      <c r="AV21" s="4">
        <f t="shared" si="2"/>
        <v>2707316.4614440748</v>
      </c>
      <c r="AW21" s="4">
        <f t="shared" si="2"/>
        <v>2767054.64915084</v>
      </c>
      <c r="AX21" s="4">
        <f t="shared" si="2"/>
        <v>2828110.9875508514</v>
      </c>
      <c r="AY21" s="4">
        <f t="shared" si="2"/>
        <v>2890514.562247754</v>
      </c>
      <c r="AZ21" s="4">
        <f t="shared" si="2"/>
        <v>2954295.1006324654</v>
      </c>
      <c r="BA21" s="4">
        <f t="shared" si="2"/>
        <v>3020239.3695580484</v>
      </c>
      <c r="BB21" s="4">
        <f t="shared" si="2"/>
        <v>3087655.6128314883</v>
      </c>
      <c r="BC21" s="4">
        <f t="shared" si="2"/>
        <v>3156576.68711366</v>
      </c>
      <c r="BD21" s="4">
        <f t="shared" si="2"/>
        <v>3227036.18247507</v>
      </c>
      <c r="BE21" s="4">
        <f t="shared" si="2"/>
        <v>3299068.4387666523</v>
      </c>
      <c r="BF21" s="4">
        <f t="shared" si="2"/>
        <v>3372708.5623559845</v>
      </c>
      <c r="BG21" s="4">
        <f t="shared" si="2"/>
        <v>3447992.4432370807</v>
      </c>
      <c r="BH21" s="4">
        <f t="shared" si="2"/>
        <v>3524956.772522103</v>
      </c>
      <c r="BI21" s="4">
        <f t="shared" si="2"/>
        <v>3603639.0603235113</v>
      </c>
      <c r="BJ21" s="4">
        <f t="shared" si="2"/>
        <v>3684077.65403537</v>
      </c>
      <c r="BK21" s="4">
        <f t="shared" si="2"/>
        <v>3766311.757022722</v>
      </c>
      <c r="BL21" s="4">
        <f t="shared" si="2"/>
        <v>3850381.4477281366</v>
      </c>
      <c r="BM21" s="4">
        <f t="shared" si="2"/>
        <v>3936327.6992047415</v>
      </c>
      <c r="BN21" s="4">
        <f t="shared" si="2"/>
        <v>4025200.210855637</v>
      </c>
      <c r="BO21" s="4">
        <f t="shared" si="2"/>
        <v>4116079.2432869887</v>
      </c>
      <c r="BP21" s="4">
        <f t="shared" si="2"/>
        <v>4209010.09875894</v>
      </c>
      <c r="BQ21" s="4">
        <f t="shared" si="2"/>
        <v>4304039.102344252</v>
      </c>
      <c r="BR21" s="4">
        <f aca="true" t="shared" si="3" ref="BR21:DQ21">BQ26</f>
        <v>4401213.625020877</v>
      </c>
      <c r="BS21" s="4">
        <f t="shared" si="3"/>
        <v>4500582.107285901</v>
      </c>
      <c r="BT21" s="4">
        <f t="shared" si="3"/>
        <v>4602194.08330263</v>
      </c>
      <c r="BU21" s="4">
        <f t="shared" si="3"/>
        <v>4706100.205592862</v>
      </c>
      <c r="BV21" s="4">
        <f t="shared" si="3"/>
        <v>4812352.270286646</v>
      </c>
      <c r="BW21" s="4">
        <f t="shared" si="3"/>
        <v>4921003.242942115</v>
      </c>
      <c r="BX21" s="4">
        <f t="shared" si="3"/>
        <v>5033367.201644559</v>
      </c>
      <c r="BY21" s="4">
        <f t="shared" si="3"/>
        <v>5148296.82807612</v>
      </c>
      <c r="BZ21" s="4">
        <f t="shared" si="3"/>
        <v>5265850.705531403</v>
      </c>
      <c r="CA21" s="4">
        <f t="shared" si="3"/>
        <v>5386088.754969431</v>
      </c>
      <c r="CB21" s="4">
        <f t="shared" si="3"/>
        <v>5509072.265557255</v>
      </c>
      <c r="CC21" s="4">
        <f t="shared" si="3"/>
        <v>5634863.925911001</v>
      </c>
      <c r="CD21" s="4">
        <f t="shared" si="3"/>
        <v>5763527.856050258</v>
      </c>
      <c r="CE21" s="4">
        <f t="shared" si="3"/>
        <v>5895129.640082091</v>
      </c>
      <c r="CF21" s="4">
        <f t="shared" si="3"/>
        <v>6029736.359631358</v>
      </c>
      <c r="CG21" s="4">
        <f t="shared" si="3"/>
        <v>6167416.628034346</v>
      </c>
      <c r="CH21" s="4">
        <f t="shared" si="3"/>
        <v>6308240.625313181</v>
      </c>
      <c r="CI21" s="4">
        <f t="shared" si="3"/>
        <v>6452280.133948822</v>
      </c>
      <c r="CJ21" s="4">
        <f t="shared" si="3"/>
        <v>6599608.575470875</v>
      </c>
      <c r="CK21" s="4">
        <f t="shared" si="3"/>
        <v>6750301.047882894</v>
      </c>
      <c r="CL21" s="4">
        <f t="shared" si="3"/>
        <v>6904434.363942224</v>
      </c>
      <c r="CM21" s="4">
        <f t="shared" si="3"/>
        <v>7062087.090313912</v>
      </c>
      <c r="CN21" s="4">
        <f t="shared" si="3"/>
        <v>7223339.587618644</v>
      </c>
      <c r="CO21" s="4">
        <f t="shared" si="3"/>
        <v>7388274.051395112</v>
      </c>
      <c r="CP21" s="4">
        <f t="shared" si="3"/>
        <v>7556974.553997701</v>
      </c>
      <c r="CQ21" s="4">
        <f t="shared" si="3"/>
        <v>7729527.08745085</v>
      </c>
      <c r="CR21" s="4">
        <f t="shared" si="3"/>
        <v>7906019.607281927</v>
      </c>
      <c r="CS21" s="4">
        <f t="shared" si="3"/>
        <v>8086542.077354966</v>
      </c>
      <c r="CT21" s="4">
        <f t="shared" si="3"/>
        <v>8271186.515728115</v>
      </c>
      <c r="CU21" s="4">
        <f t="shared" si="3"/>
        <v>8460047.041558176</v>
      </c>
      <c r="CV21" s="4">
        <f t="shared" si="3"/>
        <v>8653219.923076143</v>
      </c>
      <c r="CW21" s="4">
        <f t="shared" si="3"/>
        <v>8850803.626658177</v>
      </c>
      <c r="CX21" s="4">
        <f t="shared" si="3"/>
        <v>9052898.867017068</v>
      </c>
      <c r="CY21" s="4">
        <f t="shared" si="3"/>
        <v>9259608.658539731</v>
      </c>
      <c r="CZ21" s="4">
        <f t="shared" si="3"/>
        <v>9471038.367796924</v>
      </c>
      <c r="DA21" s="4">
        <f t="shared" si="3"/>
        <v>9687295.767251948</v>
      </c>
      <c r="DB21" s="4">
        <f t="shared" si="3"/>
        <v>9908491.090195706</v>
      </c>
      <c r="DC21" s="4">
        <f t="shared" si="3"/>
        <v>10134737.086936127</v>
      </c>
      <c r="DD21" s="4">
        <f t="shared" si="3"/>
        <v>10366149.082270596</v>
      </c>
      <c r="DE21" s="4">
        <f t="shared" si="3"/>
        <v>10602845.03427067</v>
      </c>
      <c r="DF21" s="4">
        <f t="shared" si="3"/>
        <v>10844945.59440908</v>
      </c>
      <c r="DG21" s="4">
        <f t="shared" si="3"/>
        <v>11092574.169059621</v>
      </c>
      <c r="DH21" s="4">
        <f t="shared" si="3"/>
        <v>11345856.982401324</v>
      </c>
      <c r="DI21" s="4">
        <f t="shared" si="3"/>
        <v>11604923.140758941</v>
      </c>
      <c r="DJ21" s="4">
        <f t="shared" si="3"/>
        <v>11869904.698412554</v>
      </c>
      <c r="DK21" s="4">
        <f t="shared" si="3"/>
        <v>12140936.724909853</v>
      </c>
      <c r="DL21" s="4">
        <f t="shared" si="3"/>
        <v>12418157.373915391</v>
      </c>
      <c r="DM21" s="4">
        <f t="shared" si="3"/>
        <v>12701707.953631906</v>
      </c>
      <c r="DN21" s="4">
        <f t="shared" si="3"/>
        <v>12991732.998829626</v>
      </c>
      <c r="DO21" s="4">
        <f t="shared" si="3"/>
        <v>13288380.34452024</v>
      </c>
      <c r="DP21" s="4">
        <f t="shared" si="3"/>
        <v>13591801.201313121</v>
      </c>
      <c r="DQ21" s="4">
        <f t="shared" si="3"/>
        <v>13902150.2324922</v>
      </c>
      <c r="DR21" s="4">
        <f>DQ26</f>
        <v>14219585.632852757</v>
      </c>
      <c r="DS21" s="4">
        <f>DR26</f>
        <v>14544269.20933837</v>
      </c>
    </row>
    <row r="22" spans="1:123" ht="12.75">
      <c r="A22" s="10" t="s">
        <v>3</v>
      </c>
      <c r="B22" s="4">
        <f aca="true" t="shared" si="4" ref="B22:BM22">B21*($C$4)</f>
        <v>24113.68908444511</v>
      </c>
      <c r="C22" s="4">
        <f t="shared" si="4"/>
        <v>24639.59497776356</v>
      </c>
      <c r="D22" s="4">
        <f t="shared" si="4"/>
        <v>25176.970580576002</v>
      </c>
      <c r="E22" s="4">
        <f t="shared" si="4"/>
        <v>25726.06604074643</v>
      </c>
      <c r="F22" s="4">
        <f t="shared" si="4"/>
        <v>26287.136961722</v>
      </c>
      <c r="G22" s="4">
        <f t="shared" si="4"/>
        <v>26860.444521516183</v>
      </c>
      <c r="H22" s="4">
        <f t="shared" si="4"/>
        <v>27446.25559428691</v>
      </c>
      <c r="I22" s="4">
        <f t="shared" si="4"/>
        <v>28044.842874566257</v>
      </c>
      <c r="J22" s="4">
        <f t="shared" si="4"/>
        <v>28656.48500419952</v>
      </c>
      <c r="K22" s="4">
        <f t="shared" si="4"/>
        <v>29281.4667020527</v>
      </c>
      <c r="L22" s="4">
        <f t="shared" si="4"/>
        <v>29920.078896548934</v>
      </c>
      <c r="M22" s="4">
        <f t="shared" si="4"/>
        <v>30572.618861095387</v>
      </c>
      <c r="N22" s="4">
        <f t="shared" si="4"/>
        <v>31239.390352463757</v>
      </c>
      <c r="O22" s="4">
        <f t="shared" si="4"/>
        <v>31920.703752188805</v>
      </c>
      <c r="P22" s="4">
        <f t="shared" si="4"/>
        <v>32616.876211050654</v>
      </c>
      <c r="Q22" s="4">
        <f t="shared" si="4"/>
        <v>33328.23179670821</v>
      </c>
      <c r="R22" s="4">
        <f t="shared" si="4"/>
        <v>34055.101644552386</v>
      </c>
      <c r="S22" s="4">
        <f t="shared" si="4"/>
        <v>34797.82411184926</v>
      </c>
      <c r="T22" s="4">
        <f t="shared" si="4"/>
        <v>35556.74493524518</v>
      </c>
      <c r="U22" s="4">
        <f t="shared" si="4"/>
        <v>36332.2173917068</v>
      </c>
      <c r="V22" s="4">
        <f t="shared" si="4"/>
        <v>37124.6024629712</v>
      </c>
      <c r="W22" s="4">
        <f t="shared" si="4"/>
        <v>37934.26900358258</v>
      </c>
      <c r="X22" s="4">
        <f t="shared" si="4"/>
        <v>38761.593912593715</v>
      </c>
      <c r="Y22" s="4">
        <f t="shared" si="4"/>
        <v>39606.962309012124</v>
      </c>
      <c r="Z22" s="4">
        <f t="shared" si="4"/>
        <v>40470.767711072636</v>
      </c>
      <c r="AA22" s="4">
        <f t="shared" si="4"/>
        <v>41353.41221941975</v>
      </c>
      <c r="AB22" s="4">
        <f t="shared" si="4"/>
        <v>42255.30670428515</v>
      </c>
      <c r="AC22" s="4">
        <f t="shared" si="4"/>
        <v>43176.87099674743</v>
      </c>
      <c r="AD22" s="4">
        <f t="shared" si="4"/>
        <v>44118.53408416308</v>
      </c>
      <c r="AE22" s="4">
        <f t="shared" si="4"/>
        <v>45080.73430985975</v>
      </c>
      <c r="AF22" s="4">
        <f t="shared" si="4"/>
        <v>46063.9195771846</v>
      </c>
      <c r="AG22" s="4">
        <f t="shared" si="4"/>
        <v>47068.54755800298</v>
      </c>
      <c r="AH22" s="4">
        <f t="shared" si="4"/>
        <v>48095.085905744265</v>
      </c>
      <c r="AI22" s="4">
        <f t="shared" si="4"/>
        <v>49156.326182057535</v>
      </c>
      <c r="AJ22" s="4">
        <f t="shared" si="4"/>
        <v>50240.983215048946</v>
      </c>
      <c r="AK22" s="4">
        <f t="shared" si="4"/>
        <v>51349.57370626629</v>
      </c>
      <c r="AL22" s="4">
        <f t="shared" si="4"/>
        <v>52482.62575851552</v>
      </c>
      <c r="AM22" s="4">
        <f t="shared" si="4"/>
        <v>53640.67912743488</v>
      </c>
      <c r="AN22" s="4">
        <f t="shared" si="4"/>
        <v>54824.285478619946</v>
      </c>
      <c r="AO22" s="4">
        <f t="shared" si="4"/>
        <v>56034.00865042238</v>
      </c>
      <c r="AP22" s="4">
        <f t="shared" si="4"/>
        <v>57270.424922547434</v>
      </c>
      <c r="AQ22" s="4">
        <f t="shared" si="4"/>
        <v>58534.12329057807</v>
      </c>
      <c r="AR22" s="4">
        <f t="shared" si="4"/>
        <v>59825.70574655676</v>
      </c>
      <c r="AS22" s="4">
        <f t="shared" si="4"/>
        <v>61145.78756575836</v>
      </c>
      <c r="AT22" s="4">
        <f t="shared" si="4"/>
        <v>62494.99759979071</v>
      </c>
      <c r="AU22" s="4">
        <f t="shared" si="4"/>
        <v>63873.97857616272</v>
      </c>
      <c r="AV22" s="4">
        <f t="shared" si="4"/>
        <v>65283.38740446255</v>
      </c>
      <c r="AW22" s="4">
        <f t="shared" si="4"/>
        <v>66723.89548929171</v>
      </c>
      <c r="AX22" s="4">
        <f t="shared" si="4"/>
        <v>68196.18905010425</v>
      </c>
      <c r="AY22" s="4">
        <f t="shared" si="4"/>
        <v>69700.96944810331</v>
      </c>
      <c r="AZ22" s="4">
        <f t="shared" si="4"/>
        <v>71238.95352035075</v>
      </c>
      <c r="BA22" s="4">
        <f t="shared" si="4"/>
        <v>72829.11311812329</v>
      </c>
      <c r="BB22" s="4">
        <f t="shared" si="4"/>
        <v>74454.76744766034</v>
      </c>
      <c r="BC22" s="4">
        <f t="shared" si="4"/>
        <v>76116.70880426657</v>
      </c>
      <c r="BD22" s="4">
        <f t="shared" si="4"/>
        <v>77815.74716845852</v>
      </c>
      <c r="BE22" s="4">
        <f t="shared" si="4"/>
        <v>79552.7106007248</v>
      </c>
      <c r="BF22" s="4">
        <f t="shared" si="4"/>
        <v>81328.44564509807</v>
      </c>
      <c r="BG22" s="4">
        <f t="shared" si="4"/>
        <v>83143.81774173523</v>
      </c>
      <c r="BH22" s="4">
        <f t="shared" si="4"/>
        <v>84999.7116487071</v>
      </c>
      <c r="BI22" s="4">
        <f t="shared" si="4"/>
        <v>86897.03187320309</v>
      </c>
      <c r="BJ22" s="4">
        <f t="shared" si="4"/>
        <v>88836.70311236085</v>
      </c>
      <c r="BK22" s="4">
        <f t="shared" si="4"/>
        <v>90819.6707039361</v>
      </c>
      <c r="BL22" s="4">
        <f t="shared" si="4"/>
        <v>92846.90108703193</v>
      </c>
      <c r="BM22" s="4">
        <f t="shared" si="4"/>
        <v>94919.38227311232</v>
      </c>
      <c r="BN22" s="4">
        <f aca="true" t="shared" si="5" ref="BN22:DQ22">BN21*($C$4)</f>
        <v>97062.42638721575</v>
      </c>
      <c r="BO22" s="4">
        <f t="shared" si="5"/>
        <v>99253.85511956055</v>
      </c>
      <c r="BP22" s="4">
        <f t="shared" si="5"/>
        <v>101494.76087476268</v>
      </c>
      <c r="BQ22" s="4">
        <f t="shared" si="5"/>
        <v>103786.26072122353</v>
      </c>
      <c r="BR22" s="4">
        <f t="shared" si="5"/>
        <v>106129.49694797704</v>
      </c>
      <c r="BS22" s="4">
        <f t="shared" si="5"/>
        <v>108525.637634109</v>
      </c>
      <c r="BT22" s="4">
        <f t="shared" si="5"/>
        <v>110975.8772310325</v>
      </c>
      <c r="BU22" s="4">
        <f t="shared" si="5"/>
        <v>113481.4371579095</v>
      </c>
      <c r="BV22" s="4">
        <f t="shared" si="5"/>
        <v>116043.56641051573</v>
      </c>
      <c r="BW22" s="4">
        <f t="shared" si="5"/>
        <v>118663.54218385227</v>
      </c>
      <c r="BX22" s="4">
        <f t="shared" si="5"/>
        <v>121373.05174830045</v>
      </c>
      <c r="BY22" s="4">
        <f t="shared" si="5"/>
        <v>124144.42902666252</v>
      </c>
      <c r="BZ22" s="4">
        <f t="shared" si="5"/>
        <v>126979.08667829019</v>
      </c>
      <c r="CA22" s="4">
        <f t="shared" si="5"/>
        <v>129878.46961855893</v>
      </c>
      <c r="CB22" s="4">
        <f t="shared" si="5"/>
        <v>132844.05575538726</v>
      </c>
      <c r="CC22" s="4">
        <f t="shared" si="5"/>
        <v>135877.35674257364</v>
      </c>
      <c r="CD22" s="4">
        <f t="shared" si="5"/>
        <v>138979.91875033444</v>
      </c>
      <c r="CE22" s="4">
        <f t="shared" si="5"/>
        <v>142153.32325343636</v>
      </c>
      <c r="CF22" s="4">
        <f t="shared" si="5"/>
        <v>145399.18783732448</v>
      </c>
      <c r="CG22" s="4">
        <f t="shared" si="5"/>
        <v>148719.1670226571</v>
      </c>
      <c r="CH22" s="4">
        <f t="shared" si="5"/>
        <v>152114.95310866766</v>
      </c>
      <c r="CI22" s="4">
        <f t="shared" si="5"/>
        <v>155588.27703578374</v>
      </c>
      <c r="CJ22" s="4">
        <f t="shared" si="5"/>
        <v>159140.9092679424</v>
      </c>
      <c r="CK22" s="4">
        <f t="shared" si="5"/>
        <v>162774.66069505215</v>
      </c>
      <c r="CL22" s="4">
        <f t="shared" si="5"/>
        <v>166491.3835560613</v>
      </c>
      <c r="CM22" s="4">
        <f t="shared" si="5"/>
        <v>170292.97238310333</v>
      </c>
      <c r="CN22" s="4">
        <f t="shared" si="5"/>
        <v>174181.36496719994</v>
      </c>
      <c r="CO22" s="4">
        <f t="shared" si="5"/>
        <v>178158.54334601536</v>
      </c>
      <c r="CP22" s="4">
        <f t="shared" si="5"/>
        <v>182226.53481416384</v>
      </c>
      <c r="CQ22" s="4">
        <f t="shared" si="5"/>
        <v>186387.41295658637</v>
      </c>
      <c r="CR22" s="4">
        <f t="shared" si="5"/>
        <v>190643.29870552322</v>
      </c>
      <c r="CS22" s="4">
        <f t="shared" si="5"/>
        <v>194996.36142162053</v>
      </c>
      <c r="CT22" s="4">
        <f t="shared" si="5"/>
        <v>199448.81999972265</v>
      </c>
      <c r="CU22" s="4">
        <f t="shared" si="5"/>
        <v>204002.94399991355</v>
      </c>
      <c r="CV22" s="4">
        <f t="shared" si="5"/>
        <v>208661.05480438416</v>
      </c>
      <c r="CW22" s="4">
        <f t="shared" si="5"/>
        <v>213425.5268007145</v>
      </c>
      <c r="CX22" s="4">
        <f t="shared" si="5"/>
        <v>218298.788592175</v>
      </c>
      <c r="CY22" s="4">
        <f t="shared" si="5"/>
        <v>223283.32423566296</v>
      </c>
      <c r="CZ22" s="4">
        <f t="shared" si="5"/>
        <v>228381.67450790553</v>
      </c>
      <c r="DA22" s="4">
        <f t="shared" si="5"/>
        <v>233596.43820057463</v>
      </c>
      <c r="DB22" s="4">
        <f t="shared" si="5"/>
        <v>238930.27344497383</v>
      </c>
      <c r="DC22" s="4">
        <f t="shared" si="5"/>
        <v>244385.89906697275</v>
      </c>
      <c r="DD22" s="4">
        <f t="shared" si="5"/>
        <v>249966.09597287918</v>
      </c>
      <c r="DE22" s="4">
        <f t="shared" si="5"/>
        <v>255673.70856695573</v>
      </c>
      <c r="DF22" s="4">
        <f t="shared" si="5"/>
        <v>261511.64620130335</v>
      </c>
      <c r="DG22" s="4">
        <f t="shared" si="5"/>
        <v>267482.8846588508</v>
      </c>
      <c r="DH22" s="4">
        <f t="shared" si="5"/>
        <v>273590.46767020616</v>
      </c>
      <c r="DI22" s="4">
        <f t="shared" si="5"/>
        <v>279837.5084651433</v>
      </c>
      <c r="DJ22" s="4">
        <f t="shared" si="5"/>
        <v>286227.19135951455</v>
      </c>
      <c r="DK22" s="4">
        <f t="shared" si="5"/>
        <v>292762.7733783975</v>
      </c>
      <c r="DL22" s="4">
        <f t="shared" si="5"/>
        <v>299447.58591630514</v>
      </c>
      <c r="DM22" s="4">
        <f t="shared" si="5"/>
        <v>306285.03643530334</v>
      </c>
      <c r="DN22" s="4">
        <f t="shared" si="5"/>
        <v>313278.61020190327</v>
      </c>
      <c r="DO22" s="4">
        <f t="shared" si="5"/>
        <v>320431.8720636127</v>
      </c>
      <c r="DP22" s="4">
        <f t="shared" si="5"/>
        <v>327748.46826605214</v>
      </c>
      <c r="DQ22" s="4">
        <f t="shared" si="5"/>
        <v>335232.1283115632</v>
      </c>
      <c r="DR22" s="4">
        <f>DR21*($C$4)</f>
        <v>342886.6668602541</v>
      </c>
      <c r="DS22" s="4">
        <f>DS21*($C$4)</f>
        <v>350715.9856744538</v>
      </c>
    </row>
    <row r="23" spans="1:123" ht="12.75">
      <c r="A23" s="10" t="s">
        <v>4</v>
      </c>
      <c r="B23" s="4">
        <f aca="true" t="shared" si="6" ref="B23:BM23">SUM(B21:B22)</f>
        <v>1024113.6890844451</v>
      </c>
      <c r="C23" s="4">
        <f t="shared" si="6"/>
        <v>1046449.0282617687</v>
      </c>
      <c r="D23" s="4">
        <f t="shared" si="6"/>
        <v>1069271.4885287557</v>
      </c>
      <c r="E23" s="4">
        <f t="shared" si="6"/>
        <v>1092591.6937203123</v>
      </c>
      <c r="F23" s="4">
        <f t="shared" si="6"/>
        <v>1116420.4993711638</v>
      </c>
      <c r="G23" s="4">
        <f t="shared" si="6"/>
        <v>1140768.9977690948</v>
      </c>
      <c r="H23" s="4">
        <f t="shared" si="6"/>
        <v>1165648.5231184012</v>
      </c>
      <c r="I23" s="4">
        <f t="shared" si="6"/>
        <v>1191070.656815951</v>
      </c>
      <c r="J23" s="4">
        <f t="shared" si="6"/>
        <v>1217047.2328423145</v>
      </c>
      <c r="K23" s="4">
        <f t="shared" si="6"/>
        <v>1243590.343270472</v>
      </c>
      <c r="L23" s="4">
        <f t="shared" si="6"/>
        <v>1270712.3438946623</v>
      </c>
      <c r="M23" s="4">
        <f t="shared" si="6"/>
        <v>1298425.8599819946</v>
      </c>
      <c r="N23" s="4">
        <f t="shared" si="6"/>
        <v>1326743.7921494988</v>
      </c>
      <c r="O23" s="4">
        <f t="shared" si="6"/>
        <v>1355679.322369351</v>
      </c>
      <c r="P23" s="4">
        <f t="shared" si="6"/>
        <v>1385245.9201050706</v>
      </c>
      <c r="Q23" s="4">
        <f t="shared" si="6"/>
        <v>1415457.3485815423</v>
      </c>
      <c r="R23" s="4">
        <f t="shared" si="6"/>
        <v>1446327.6711917862</v>
      </c>
      <c r="S23" s="4">
        <f t="shared" si="6"/>
        <v>1477871.258043454</v>
      </c>
      <c r="T23" s="4">
        <f t="shared" si="6"/>
        <v>1510102.7926481015</v>
      </c>
      <c r="U23" s="4">
        <f t="shared" si="6"/>
        <v>1543037.27875635</v>
      </c>
      <c r="V23" s="4">
        <f t="shared" si="6"/>
        <v>1576690.0473421193</v>
      </c>
      <c r="W23" s="4">
        <f t="shared" si="6"/>
        <v>1611076.7637391821</v>
      </c>
      <c r="X23" s="4">
        <f t="shared" si="6"/>
        <v>1646213.4349333628</v>
      </c>
      <c r="Y23" s="4">
        <f t="shared" si="6"/>
        <v>1682116.4170137749</v>
      </c>
      <c r="Z23" s="4">
        <f t="shared" si="6"/>
        <v>1718802.4227865667</v>
      </c>
      <c r="AA23" s="4">
        <f t="shared" si="6"/>
        <v>1756288.5295547168</v>
      </c>
      <c r="AB23" s="4">
        <f t="shared" si="6"/>
        <v>1794592.1870675038</v>
      </c>
      <c r="AC23" s="4">
        <f t="shared" si="6"/>
        <v>1833731.2256433493</v>
      </c>
      <c r="AD23" s="4">
        <f t="shared" si="6"/>
        <v>1873723.864469815</v>
      </c>
      <c r="AE23" s="4">
        <f t="shared" si="6"/>
        <v>1914588.7200846178</v>
      </c>
      <c r="AF23" s="4">
        <f t="shared" si="6"/>
        <v>1956344.8150416121</v>
      </c>
      <c r="AG23" s="4">
        <f t="shared" si="6"/>
        <v>1999011.5867657713</v>
      </c>
      <c r="AH23" s="4">
        <f t="shared" si="6"/>
        <v>2042608.8966012925</v>
      </c>
      <c r="AI23" s="4">
        <f t="shared" si="6"/>
        <v>2087680.0049901477</v>
      </c>
      <c r="AJ23" s="4">
        <f t="shared" si="6"/>
        <v>2133745.6281952164</v>
      </c>
      <c r="AK23" s="4">
        <f t="shared" si="6"/>
        <v>2180827.7106450927</v>
      </c>
      <c r="AL23" s="4">
        <f t="shared" si="6"/>
        <v>2228948.6809823182</v>
      </c>
      <c r="AM23" s="4">
        <f t="shared" si="6"/>
        <v>2278131.4627477885</v>
      </c>
      <c r="AN23" s="4">
        <f t="shared" si="6"/>
        <v>2328399.485300913</v>
      </c>
      <c r="AO23" s="4">
        <f t="shared" si="6"/>
        <v>2379776.6949807336</v>
      </c>
      <c r="AP23" s="4">
        <f t="shared" si="6"/>
        <v>2432287.5665133195</v>
      </c>
      <c r="AQ23" s="4">
        <f t="shared" si="6"/>
        <v>2485957.114670871</v>
      </c>
      <c r="AR23" s="4">
        <f t="shared" si="6"/>
        <v>2540810.9061880857</v>
      </c>
      <c r="AS23" s="4">
        <f t="shared" si="6"/>
        <v>2596875.071941468</v>
      </c>
      <c r="AT23" s="4">
        <f t="shared" si="6"/>
        <v>2654176.319397376</v>
      </c>
      <c r="AU23" s="4">
        <f t="shared" si="6"/>
        <v>2712741.945334744</v>
      </c>
      <c r="AV23" s="4">
        <f t="shared" si="6"/>
        <v>2772599.848848537</v>
      </c>
      <c r="AW23" s="4">
        <f t="shared" si="6"/>
        <v>2833778.5446401318</v>
      </c>
      <c r="AX23" s="4">
        <f t="shared" si="6"/>
        <v>2896307.176600956</v>
      </c>
      <c r="AY23" s="4">
        <f t="shared" si="6"/>
        <v>2960215.531695857</v>
      </c>
      <c r="AZ23" s="4">
        <f t="shared" si="6"/>
        <v>3025534.054152816</v>
      </c>
      <c r="BA23" s="4">
        <f t="shared" si="6"/>
        <v>3093068.4826761717</v>
      </c>
      <c r="BB23" s="4">
        <f t="shared" si="6"/>
        <v>3162110.3802791485</v>
      </c>
      <c r="BC23" s="4">
        <f t="shared" si="6"/>
        <v>3232693.3959179264</v>
      </c>
      <c r="BD23" s="4">
        <f t="shared" si="6"/>
        <v>3304851.9296435285</v>
      </c>
      <c r="BE23" s="4">
        <f t="shared" si="6"/>
        <v>3378621.149367377</v>
      </c>
      <c r="BF23" s="4">
        <f t="shared" si="6"/>
        <v>3454037.0080010826</v>
      </c>
      <c r="BG23" s="4">
        <f t="shared" si="6"/>
        <v>3531136.260978816</v>
      </c>
      <c r="BH23" s="4">
        <f t="shared" si="6"/>
        <v>3609956.4841708103</v>
      </c>
      <c r="BI23" s="4">
        <f t="shared" si="6"/>
        <v>3690536.092196714</v>
      </c>
      <c r="BJ23" s="4">
        <f t="shared" si="6"/>
        <v>3772914.357147731</v>
      </c>
      <c r="BK23" s="4">
        <f t="shared" si="6"/>
        <v>3857131.427726658</v>
      </c>
      <c r="BL23" s="4">
        <f t="shared" si="6"/>
        <v>3943228.3488151683</v>
      </c>
      <c r="BM23" s="4">
        <f t="shared" si="6"/>
        <v>4031247.081477854</v>
      </c>
      <c r="BN23" s="4">
        <f aca="true" t="shared" si="7" ref="BN23:DQ23">SUM(BN21:BN22)</f>
        <v>4122262.637242853</v>
      </c>
      <c r="BO23" s="4">
        <f t="shared" si="7"/>
        <v>4215333.09840655</v>
      </c>
      <c r="BP23" s="4">
        <f t="shared" si="7"/>
        <v>4310504.859633703</v>
      </c>
      <c r="BQ23" s="4">
        <f t="shared" si="7"/>
        <v>4407825.363065476</v>
      </c>
      <c r="BR23" s="4">
        <f t="shared" si="7"/>
        <v>4507343.121968854</v>
      </c>
      <c r="BS23" s="4">
        <f t="shared" si="7"/>
        <v>4609107.74492001</v>
      </c>
      <c r="BT23" s="4">
        <f t="shared" si="7"/>
        <v>4713169.960533663</v>
      </c>
      <c r="BU23" s="4">
        <f t="shared" si="7"/>
        <v>4819581.642750772</v>
      </c>
      <c r="BV23" s="4">
        <f t="shared" si="7"/>
        <v>4928395.836697161</v>
      </c>
      <c r="BW23" s="4">
        <f t="shared" si="7"/>
        <v>5039666.785125967</v>
      </c>
      <c r="BX23" s="4">
        <f t="shared" si="7"/>
        <v>5154740.25339286</v>
      </c>
      <c r="BY23" s="4">
        <f t="shared" si="7"/>
        <v>5272441.257102782</v>
      </c>
      <c r="BZ23" s="4">
        <f t="shared" si="7"/>
        <v>5392829.792209693</v>
      </c>
      <c r="CA23" s="4">
        <f t="shared" si="7"/>
        <v>5515967.22458799</v>
      </c>
      <c r="CB23" s="4">
        <f t="shared" si="7"/>
        <v>5641916.321312642</v>
      </c>
      <c r="CC23" s="4">
        <f t="shared" si="7"/>
        <v>5770741.282653575</v>
      </c>
      <c r="CD23" s="4">
        <f t="shared" si="7"/>
        <v>5902507.774800592</v>
      </c>
      <c r="CE23" s="4">
        <f t="shared" si="7"/>
        <v>6037282.963335527</v>
      </c>
      <c r="CF23" s="4">
        <f t="shared" si="7"/>
        <v>6175135.547468682</v>
      </c>
      <c r="CG23" s="4">
        <f t="shared" si="7"/>
        <v>6316135.795057002</v>
      </c>
      <c r="CH23" s="4">
        <f t="shared" si="7"/>
        <v>6460355.578421849</v>
      </c>
      <c r="CI23" s="4">
        <f t="shared" si="7"/>
        <v>6607868.410984606</v>
      </c>
      <c r="CJ23" s="4">
        <f t="shared" si="7"/>
        <v>6758749.484738817</v>
      </c>
      <c r="CK23" s="4">
        <f t="shared" si="7"/>
        <v>6913075.708577946</v>
      </c>
      <c r="CL23" s="4">
        <f t="shared" si="7"/>
        <v>7070925.747498285</v>
      </c>
      <c r="CM23" s="4">
        <f t="shared" si="7"/>
        <v>7232380.062697016</v>
      </c>
      <c r="CN23" s="4">
        <f t="shared" si="7"/>
        <v>7397520.952585844</v>
      </c>
      <c r="CO23" s="4">
        <f t="shared" si="7"/>
        <v>7566432.594741127</v>
      </c>
      <c r="CP23" s="4">
        <f t="shared" si="7"/>
        <v>7739201.088811865</v>
      </c>
      <c r="CQ23" s="4">
        <f t="shared" si="7"/>
        <v>7915914.500407436</v>
      </c>
      <c r="CR23" s="4">
        <f t="shared" si="7"/>
        <v>8096662.90598745</v>
      </c>
      <c r="CS23" s="4">
        <f t="shared" si="7"/>
        <v>8281538.438776586</v>
      </c>
      <c r="CT23" s="4">
        <f t="shared" si="7"/>
        <v>8470635.335727837</v>
      </c>
      <c r="CU23" s="4">
        <f t="shared" si="7"/>
        <v>8664049.98555809</v>
      </c>
      <c r="CV23" s="4">
        <f t="shared" si="7"/>
        <v>8861880.977880528</v>
      </c>
      <c r="CW23" s="4">
        <f t="shared" si="7"/>
        <v>9064229.153458891</v>
      </c>
      <c r="CX23" s="4">
        <f t="shared" si="7"/>
        <v>9271197.655609243</v>
      </c>
      <c r="CY23" s="4">
        <f t="shared" si="7"/>
        <v>9482891.982775394</v>
      </c>
      <c r="CZ23" s="4">
        <f t="shared" si="7"/>
        <v>9699420.042304829</v>
      </c>
      <c r="DA23" s="4">
        <f t="shared" si="7"/>
        <v>9920892.205452522</v>
      </c>
      <c r="DB23" s="4">
        <f t="shared" si="7"/>
        <v>10147421.363640679</v>
      </c>
      <c r="DC23" s="4">
        <f t="shared" si="7"/>
        <v>10379122.9860031</v>
      </c>
      <c r="DD23" s="4">
        <f t="shared" si="7"/>
        <v>10616115.178243475</v>
      </c>
      <c r="DE23" s="4">
        <f t="shared" si="7"/>
        <v>10858518.742837626</v>
      </c>
      <c r="DF23" s="4">
        <f t="shared" si="7"/>
        <v>11106457.240610383</v>
      </c>
      <c r="DG23" s="4">
        <f t="shared" si="7"/>
        <v>11360057.053718472</v>
      </c>
      <c r="DH23" s="4">
        <f t="shared" si="7"/>
        <v>11619447.45007153</v>
      </c>
      <c r="DI23" s="4">
        <f t="shared" si="7"/>
        <v>11884760.649224084</v>
      </c>
      <c r="DJ23" s="4">
        <f t="shared" si="7"/>
        <v>12156131.889772069</v>
      </c>
      <c r="DK23" s="4">
        <f t="shared" si="7"/>
        <v>12433699.498288251</v>
      </c>
      <c r="DL23" s="4">
        <f t="shared" si="7"/>
        <v>12717604.959831696</v>
      </c>
      <c r="DM23" s="4">
        <f t="shared" si="7"/>
        <v>13007992.99006721</v>
      </c>
      <c r="DN23" s="4">
        <f t="shared" si="7"/>
        <v>13305011.609031528</v>
      </c>
      <c r="DO23" s="4">
        <f t="shared" si="7"/>
        <v>13608812.216583852</v>
      </c>
      <c r="DP23" s="4">
        <f t="shared" si="7"/>
        <v>13919549.669579173</v>
      </c>
      <c r="DQ23" s="4">
        <f t="shared" si="7"/>
        <v>14237382.360803762</v>
      </c>
      <c r="DR23" s="4">
        <f>SUM(DR21:DR22)</f>
        <v>14562472.299713012</v>
      </c>
      <c r="DS23" s="4">
        <f>SUM(DS21:DS22)</f>
        <v>14894985.195012825</v>
      </c>
    </row>
    <row r="24" spans="1:123" ht="12.75">
      <c r="A24" s="10" t="s">
        <v>20</v>
      </c>
      <c r="B24" s="12">
        <f>IF((B23)&lt;=1999999,$C$11,(IF(B23&lt;=2999999,$C$12,IF(B23&lt;=3999999,$C$13,IF(B23&lt;=4999999,$C$14,$C$15)))))</f>
        <v>0.00225</v>
      </c>
      <c r="C24" s="12">
        <f aca="true" t="shared" si="8" ref="C24:BN24">IF((C23)&lt;=1999999,$C$11,(IF(C23&lt;=2999999,$C$12,IF(C23&lt;=3999999,$C$13,IF(C23&lt;=4999999,$C$14,$C$15)))))</f>
        <v>0.00225</v>
      </c>
      <c r="D24" s="12">
        <f t="shared" si="8"/>
        <v>0.00225</v>
      </c>
      <c r="E24" s="12">
        <f t="shared" si="8"/>
        <v>0.00225</v>
      </c>
      <c r="F24" s="12">
        <f t="shared" si="8"/>
        <v>0.00225</v>
      </c>
      <c r="G24" s="12">
        <f t="shared" si="8"/>
        <v>0.00225</v>
      </c>
      <c r="H24" s="12">
        <f t="shared" si="8"/>
        <v>0.00225</v>
      </c>
      <c r="I24" s="12">
        <f t="shared" si="8"/>
        <v>0.00225</v>
      </c>
      <c r="J24" s="12">
        <f t="shared" si="8"/>
        <v>0.00225</v>
      </c>
      <c r="K24" s="12">
        <f t="shared" si="8"/>
        <v>0.00225</v>
      </c>
      <c r="L24" s="12">
        <f t="shared" si="8"/>
        <v>0.00225</v>
      </c>
      <c r="M24" s="12">
        <f t="shared" si="8"/>
        <v>0.00225</v>
      </c>
      <c r="N24" s="12">
        <f t="shared" si="8"/>
        <v>0.00225</v>
      </c>
      <c r="O24" s="12">
        <f t="shared" si="8"/>
        <v>0.00225</v>
      </c>
      <c r="P24" s="12">
        <f t="shared" si="8"/>
        <v>0.00225</v>
      </c>
      <c r="Q24" s="12">
        <f t="shared" si="8"/>
        <v>0.00225</v>
      </c>
      <c r="R24" s="12">
        <f t="shared" si="8"/>
        <v>0.00225</v>
      </c>
      <c r="S24" s="12">
        <f t="shared" si="8"/>
        <v>0.00225</v>
      </c>
      <c r="T24" s="12">
        <f t="shared" si="8"/>
        <v>0.00225</v>
      </c>
      <c r="U24" s="12">
        <f t="shared" si="8"/>
        <v>0.00225</v>
      </c>
      <c r="V24" s="12">
        <f t="shared" si="8"/>
        <v>0.00225</v>
      </c>
      <c r="W24" s="12">
        <f t="shared" si="8"/>
        <v>0.00225</v>
      </c>
      <c r="X24" s="12">
        <f t="shared" si="8"/>
        <v>0.00225</v>
      </c>
      <c r="Y24" s="12">
        <f t="shared" si="8"/>
        <v>0.00225</v>
      </c>
      <c r="Z24" s="12">
        <f t="shared" si="8"/>
        <v>0.00225</v>
      </c>
      <c r="AA24" s="12">
        <f t="shared" si="8"/>
        <v>0.00225</v>
      </c>
      <c r="AB24" s="12">
        <f t="shared" si="8"/>
        <v>0.00225</v>
      </c>
      <c r="AC24" s="12">
        <f t="shared" si="8"/>
        <v>0.00225</v>
      </c>
      <c r="AD24" s="12">
        <f t="shared" si="8"/>
        <v>0.00225</v>
      </c>
      <c r="AE24" s="12">
        <f t="shared" si="8"/>
        <v>0.00225</v>
      </c>
      <c r="AF24" s="12">
        <f t="shared" si="8"/>
        <v>0.00225</v>
      </c>
      <c r="AG24" s="12">
        <f t="shared" si="8"/>
        <v>0.00225</v>
      </c>
      <c r="AH24" s="12">
        <f t="shared" si="8"/>
        <v>0.002</v>
      </c>
      <c r="AI24" s="12">
        <f t="shared" si="8"/>
        <v>0.002</v>
      </c>
      <c r="AJ24" s="12">
        <f t="shared" si="8"/>
        <v>0.002</v>
      </c>
      <c r="AK24" s="12">
        <f t="shared" si="8"/>
        <v>0.002</v>
      </c>
      <c r="AL24" s="12">
        <f t="shared" si="8"/>
        <v>0.002</v>
      </c>
      <c r="AM24" s="12">
        <f t="shared" si="8"/>
        <v>0.002</v>
      </c>
      <c r="AN24" s="12">
        <f t="shared" si="8"/>
        <v>0.002</v>
      </c>
      <c r="AO24" s="12">
        <f t="shared" si="8"/>
        <v>0.002</v>
      </c>
      <c r="AP24" s="12">
        <f t="shared" si="8"/>
        <v>0.002</v>
      </c>
      <c r="AQ24" s="12">
        <f t="shared" si="8"/>
        <v>0.002</v>
      </c>
      <c r="AR24" s="12">
        <f t="shared" si="8"/>
        <v>0.002</v>
      </c>
      <c r="AS24" s="12">
        <f t="shared" si="8"/>
        <v>0.002</v>
      </c>
      <c r="AT24" s="12">
        <f t="shared" si="8"/>
        <v>0.002</v>
      </c>
      <c r="AU24" s="12">
        <f t="shared" si="8"/>
        <v>0.002</v>
      </c>
      <c r="AV24" s="12">
        <f t="shared" si="8"/>
        <v>0.002</v>
      </c>
      <c r="AW24" s="12">
        <f t="shared" si="8"/>
        <v>0.002</v>
      </c>
      <c r="AX24" s="12">
        <f t="shared" si="8"/>
        <v>0.002</v>
      </c>
      <c r="AY24" s="12">
        <f t="shared" si="8"/>
        <v>0.002</v>
      </c>
      <c r="AZ24" s="12">
        <f t="shared" si="8"/>
        <v>0.00175</v>
      </c>
      <c r="BA24" s="12">
        <f t="shared" si="8"/>
        <v>0.00175</v>
      </c>
      <c r="BB24" s="12">
        <f t="shared" si="8"/>
        <v>0.00175</v>
      </c>
      <c r="BC24" s="12">
        <f t="shared" si="8"/>
        <v>0.00175</v>
      </c>
      <c r="BD24" s="12">
        <f t="shared" si="8"/>
        <v>0.00175</v>
      </c>
      <c r="BE24" s="12">
        <f t="shared" si="8"/>
        <v>0.00175</v>
      </c>
      <c r="BF24" s="12">
        <f t="shared" si="8"/>
        <v>0.00175</v>
      </c>
      <c r="BG24" s="12">
        <f t="shared" si="8"/>
        <v>0.00175</v>
      </c>
      <c r="BH24" s="12">
        <f t="shared" si="8"/>
        <v>0.00175</v>
      </c>
      <c r="BI24" s="12">
        <f t="shared" si="8"/>
        <v>0.00175</v>
      </c>
      <c r="BJ24" s="12">
        <f t="shared" si="8"/>
        <v>0.00175</v>
      </c>
      <c r="BK24" s="12">
        <f t="shared" si="8"/>
        <v>0.00175</v>
      </c>
      <c r="BL24" s="12">
        <f t="shared" si="8"/>
        <v>0.00175</v>
      </c>
      <c r="BM24" s="12">
        <f t="shared" si="8"/>
        <v>0.0015</v>
      </c>
      <c r="BN24" s="12">
        <f t="shared" si="8"/>
        <v>0.0015</v>
      </c>
      <c r="BO24" s="12">
        <f aca="true" t="shared" si="9" ref="BO24:DQ24">IF((BO23)&lt;=1999999,$C$11,(IF(BO23&lt;=2999999,$C$12,IF(BO23&lt;=3999999,$C$13,IF(BO23&lt;=4999999,$C$14,$C$15)))))</f>
        <v>0.0015</v>
      </c>
      <c r="BP24" s="12">
        <f t="shared" si="9"/>
        <v>0.0015</v>
      </c>
      <c r="BQ24" s="12">
        <f t="shared" si="9"/>
        <v>0.0015</v>
      </c>
      <c r="BR24" s="12">
        <f t="shared" si="9"/>
        <v>0.0015</v>
      </c>
      <c r="BS24" s="12">
        <f t="shared" si="9"/>
        <v>0.0015</v>
      </c>
      <c r="BT24" s="12">
        <f t="shared" si="9"/>
        <v>0.0015</v>
      </c>
      <c r="BU24" s="12">
        <f t="shared" si="9"/>
        <v>0.0015</v>
      </c>
      <c r="BV24" s="12">
        <f t="shared" si="9"/>
        <v>0.0015</v>
      </c>
      <c r="BW24" s="12">
        <f t="shared" si="9"/>
        <v>0.00125</v>
      </c>
      <c r="BX24" s="12">
        <f t="shared" si="9"/>
        <v>0.00125</v>
      </c>
      <c r="BY24" s="12">
        <f t="shared" si="9"/>
        <v>0.00125</v>
      </c>
      <c r="BZ24" s="12">
        <f t="shared" si="9"/>
        <v>0.00125</v>
      </c>
      <c r="CA24" s="12">
        <f t="shared" si="9"/>
        <v>0.00125</v>
      </c>
      <c r="CB24" s="12">
        <f t="shared" si="9"/>
        <v>0.00125</v>
      </c>
      <c r="CC24" s="12">
        <f t="shared" si="9"/>
        <v>0.00125</v>
      </c>
      <c r="CD24" s="12">
        <f t="shared" si="9"/>
        <v>0.00125</v>
      </c>
      <c r="CE24" s="12">
        <f t="shared" si="9"/>
        <v>0.00125</v>
      </c>
      <c r="CF24" s="12">
        <f t="shared" si="9"/>
        <v>0.00125</v>
      </c>
      <c r="CG24" s="12">
        <f t="shared" si="9"/>
        <v>0.00125</v>
      </c>
      <c r="CH24" s="12">
        <f t="shared" si="9"/>
        <v>0.00125</v>
      </c>
      <c r="CI24" s="12">
        <f t="shared" si="9"/>
        <v>0.00125</v>
      </c>
      <c r="CJ24" s="12">
        <f t="shared" si="9"/>
        <v>0.00125</v>
      </c>
      <c r="CK24" s="12">
        <f t="shared" si="9"/>
        <v>0.00125</v>
      </c>
      <c r="CL24" s="12">
        <f t="shared" si="9"/>
        <v>0.00125</v>
      </c>
      <c r="CM24" s="12">
        <f t="shared" si="9"/>
        <v>0.00125</v>
      </c>
      <c r="CN24" s="12">
        <f t="shared" si="9"/>
        <v>0.00125</v>
      </c>
      <c r="CO24" s="12">
        <f t="shared" si="9"/>
        <v>0.00125</v>
      </c>
      <c r="CP24" s="12">
        <f t="shared" si="9"/>
        <v>0.00125</v>
      </c>
      <c r="CQ24" s="12">
        <f t="shared" si="9"/>
        <v>0.00125</v>
      </c>
      <c r="CR24" s="12">
        <f t="shared" si="9"/>
        <v>0.00125</v>
      </c>
      <c r="CS24" s="12">
        <f t="shared" si="9"/>
        <v>0.00125</v>
      </c>
      <c r="CT24" s="12">
        <f t="shared" si="9"/>
        <v>0.00125</v>
      </c>
      <c r="CU24" s="12">
        <f t="shared" si="9"/>
        <v>0.00125</v>
      </c>
      <c r="CV24" s="12">
        <f t="shared" si="9"/>
        <v>0.00125</v>
      </c>
      <c r="CW24" s="12">
        <f t="shared" si="9"/>
        <v>0.00125</v>
      </c>
      <c r="CX24" s="12">
        <f t="shared" si="9"/>
        <v>0.00125</v>
      </c>
      <c r="CY24" s="12">
        <f t="shared" si="9"/>
        <v>0.00125</v>
      </c>
      <c r="CZ24" s="12">
        <f t="shared" si="9"/>
        <v>0.00125</v>
      </c>
      <c r="DA24" s="12">
        <f t="shared" si="9"/>
        <v>0.00125</v>
      </c>
      <c r="DB24" s="12">
        <f t="shared" si="9"/>
        <v>0.00125</v>
      </c>
      <c r="DC24" s="12">
        <f t="shared" si="9"/>
        <v>0.00125</v>
      </c>
      <c r="DD24" s="12">
        <f t="shared" si="9"/>
        <v>0.00125</v>
      </c>
      <c r="DE24" s="12">
        <f t="shared" si="9"/>
        <v>0.00125</v>
      </c>
      <c r="DF24" s="12">
        <f t="shared" si="9"/>
        <v>0.00125</v>
      </c>
      <c r="DG24" s="12">
        <f t="shared" si="9"/>
        <v>0.00125</v>
      </c>
      <c r="DH24" s="12">
        <f t="shared" si="9"/>
        <v>0.00125</v>
      </c>
      <c r="DI24" s="12">
        <f t="shared" si="9"/>
        <v>0.00125</v>
      </c>
      <c r="DJ24" s="12">
        <f t="shared" si="9"/>
        <v>0.00125</v>
      </c>
      <c r="DK24" s="12">
        <f t="shared" si="9"/>
        <v>0.00125</v>
      </c>
      <c r="DL24" s="12">
        <f t="shared" si="9"/>
        <v>0.00125</v>
      </c>
      <c r="DM24" s="12">
        <f t="shared" si="9"/>
        <v>0.00125</v>
      </c>
      <c r="DN24" s="12">
        <f t="shared" si="9"/>
        <v>0.00125</v>
      </c>
      <c r="DO24" s="12">
        <f t="shared" si="9"/>
        <v>0.00125</v>
      </c>
      <c r="DP24" s="12">
        <f t="shared" si="9"/>
        <v>0.00125</v>
      </c>
      <c r="DQ24" s="12">
        <f t="shared" si="9"/>
        <v>0.00125</v>
      </c>
      <c r="DR24" s="12">
        <f>IF((DR23)&lt;=1999999,$C$11,(IF(DR23&lt;=2999999,$C$12,IF(DR23&lt;=3999999,$C$13,IF(DR23&lt;=4999999,$C$14,$C$15)))))</f>
        <v>0.00125</v>
      </c>
      <c r="DS24" s="12">
        <f>IF((DS23)&lt;=1999999,$C$11,(IF(DS23&lt;=2999999,$C$12,IF(DS23&lt;=3999999,$C$13,IF(DS23&lt;=4999999,$C$14,$C$15)))))</f>
        <v>0.00125</v>
      </c>
    </row>
    <row r="25" spans="1:123" ht="12.75">
      <c r="A25" s="10" t="s">
        <v>5</v>
      </c>
      <c r="B25" s="4">
        <f>IF((B23)&lt;=1999999,(B23)*$C$11,(IF(B23&lt;=2999999,B23*$C$12,IF(B23&lt;=3999999,B23*$C$13,IF(B23&lt;=4999999,B23*$C$14,B23*$C$15)))))</f>
        <v>2304.255800440001</v>
      </c>
      <c r="C25" s="4">
        <f aca="true" t="shared" si="10" ref="C25:BN25">IF((C23)&lt;=1999999,(C23)*$C$11,(IF(C23&lt;=2999999,C23*$C$12,IF(C23&lt;=3999999,C23*$C$13,IF(C23&lt;=4999999,C23*$C$14,C23*$C$15)))))</f>
        <v>2354.5103135889794</v>
      </c>
      <c r="D25" s="4">
        <f t="shared" si="10"/>
        <v>2405.8608491897003</v>
      </c>
      <c r="E25" s="4">
        <f t="shared" si="10"/>
        <v>2458.3313108707025</v>
      </c>
      <c r="F25" s="4">
        <f t="shared" si="10"/>
        <v>2511.946123585118</v>
      </c>
      <c r="G25" s="4">
        <f t="shared" si="10"/>
        <v>2566.730244980463</v>
      </c>
      <c r="H25" s="4">
        <f t="shared" si="10"/>
        <v>2622.7091770164025</v>
      </c>
      <c r="I25" s="4">
        <f t="shared" si="10"/>
        <v>2679.9089778358893</v>
      </c>
      <c r="J25" s="4">
        <f t="shared" si="10"/>
        <v>2738.3562738952073</v>
      </c>
      <c r="K25" s="4">
        <f t="shared" si="10"/>
        <v>2798.0782723585617</v>
      </c>
      <c r="L25" s="4">
        <f t="shared" si="10"/>
        <v>2859.10277376299</v>
      </c>
      <c r="M25" s="4">
        <f t="shared" si="10"/>
        <v>2921.4581849594874</v>
      </c>
      <c r="N25" s="4">
        <f t="shared" si="10"/>
        <v>2985.1735323363723</v>
      </c>
      <c r="O25" s="4">
        <f t="shared" si="10"/>
        <v>3050.2784753310398</v>
      </c>
      <c r="P25" s="4">
        <f t="shared" si="10"/>
        <v>3116.8033202364086</v>
      </c>
      <c r="Q25" s="4">
        <f t="shared" si="10"/>
        <v>3184.77903430847</v>
      </c>
      <c r="R25" s="4">
        <f t="shared" si="10"/>
        <v>3254.2372601815186</v>
      </c>
      <c r="S25" s="4">
        <f t="shared" si="10"/>
        <v>3325.210330597771</v>
      </c>
      <c r="T25" s="4">
        <f t="shared" si="10"/>
        <v>3397.731283458228</v>
      </c>
      <c r="U25" s="4">
        <f t="shared" si="10"/>
        <v>3471.8338772017873</v>
      </c>
      <c r="V25" s="4">
        <f t="shared" si="10"/>
        <v>3547.5526065197682</v>
      </c>
      <c r="W25" s="4">
        <f t="shared" si="10"/>
        <v>3624.9227184131596</v>
      </c>
      <c r="X25" s="4">
        <f t="shared" si="10"/>
        <v>3703.980228600066</v>
      </c>
      <c r="Y25" s="4">
        <f t="shared" si="10"/>
        <v>3784.761938280993</v>
      </c>
      <c r="Z25" s="4">
        <f t="shared" si="10"/>
        <v>3867.3054512697745</v>
      </c>
      <c r="AA25" s="4">
        <f t="shared" si="10"/>
        <v>3951.6491914981125</v>
      </c>
      <c r="AB25" s="4">
        <f t="shared" si="10"/>
        <v>4037.8324209018833</v>
      </c>
      <c r="AC25" s="4">
        <f t="shared" si="10"/>
        <v>4125.895257697535</v>
      </c>
      <c r="AD25" s="4">
        <f t="shared" si="10"/>
        <v>4215.878695057084</v>
      </c>
      <c r="AE25" s="4">
        <f t="shared" si="10"/>
        <v>4307.824620190389</v>
      </c>
      <c r="AF25" s="4">
        <f t="shared" si="10"/>
        <v>4401.775833843627</v>
      </c>
      <c r="AG25" s="4">
        <f t="shared" si="10"/>
        <v>4497.776070222985</v>
      </c>
      <c r="AH25" s="4">
        <f t="shared" si="10"/>
        <v>4085.217793202585</v>
      </c>
      <c r="AI25" s="4">
        <f t="shared" si="10"/>
        <v>4175.360009980295</v>
      </c>
      <c r="AJ25" s="4">
        <f t="shared" si="10"/>
        <v>4267.491256390433</v>
      </c>
      <c r="AK25" s="4">
        <f t="shared" si="10"/>
        <v>4361.655421290186</v>
      </c>
      <c r="AL25" s="4">
        <f t="shared" si="10"/>
        <v>4457.897361964637</v>
      </c>
      <c r="AM25" s="4">
        <f t="shared" si="10"/>
        <v>4556.262925495577</v>
      </c>
      <c r="AN25" s="4">
        <f t="shared" si="10"/>
        <v>4656.798970601826</v>
      </c>
      <c r="AO25" s="4">
        <f t="shared" si="10"/>
        <v>4759.5533899614675</v>
      </c>
      <c r="AP25" s="4">
        <f t="shared" si="10"/>
        <v>4864.575133026639</v>
      </c>
      <c r="AQ25" s="4">
        <f t="shared" si="10"/>
        <v>4971.914229341742</v>
      </c>
      <c r="AR25" s="4">
        <f t="shared" si="10"/>
        <v>5081.621812376172</v>
      </c>
      <c r="AS25" s="4">
        <f t="shared" si="10"/>
        <v>5193.750143882936</v>
      </c>
      <c r="AT25" s="4">
        <f t="shared" si="10"/>
        <v>5308.352638794752</v>
      </c>
      <c r="AU25" s="4">
        <f t="shared" si="10"/>
        <v>5425.483890669489</v>
      </c>
      <c r="AV25" s="4">
        <f t="shared" si="10"/>
        <v>5545.199697697074</v>
      </c>
      <c r="AW25" s="4">
        <f t="shared" si="10"/>
        <v>5667.557089280263</v>
      </c>
      <c r="AX25" s="4">
        <f t="shared" si="10"/>
        <v>5792.614353201912</v>
      </c>
      <c r="AY25" s="4">
        <f t="shared" si="10"/>
        <v>5920.431063391715</v>
      </c>
      <c r="AZ25" s="4">
        <f t="shared" si="10"/>
        <v>5294.684594767428</v>
      </c>
      <c r="BA25" s="4">
        <f t="shared" si="10"/>
        <v>5412.8698446833005</v>
      </c>
      <c r="BB25" s="4">
        <f t="shared" si="10"/>
        <v>5533.69316548851</v>
      </c>
      <c r="BC25" s="4">
        <f t="shared" si="10"/>
        <v>5657.213442856371</v>
      </c>
      <c r="BD25" s="4">
        <f t="shared" si="10"/>
        <v>5783.490876876175</v>
      </c>
      <c r="BE25" s="4">
        <f t="shared" si="10"/>
        <v>5912.58701139291</v>
      </c>
      <c r="BF25" s="4">
        <f t="shared" si="10"/>
        <v>6044.564764001894</v>
      </c>
      <c r="BG25" s="4">
        <f t="shared" si="10"/>
        <v>6179.488456712928</v>
      </c>
      <c r="BH25" s="4">
        <f t="shared" si="10"/>
        <v>6317.423847298918</v>
      </c>
      <c r="BI25" s="4">
        <f t="shared" si="10"/>
        <v>6458.43816134425</v>
      </c>
      <c r="BJ25" s="4">
        <f t="shared" si="10"/>
        <v>6602.600125008529</v>
      </c>
      <c r="BK25" s="4">
        <f t="shared" si="10"/>
        <v>6749.979998521651</v>
      </c>
      <c r="BL25" s="4">
        <f t="shared" si="10"/>
        <v>6900.649610426544</v>
      </c>
      <c r="BM25" s="4">
        <f t="shared" si="10"/>
        <v>6046.870622216781</v>
      </c>
      <c r="BN25" s="4">
        <f t="shared" si="10"/>
        <v>6183.39395586428</v>
      </c>
      <c r="BO25" s="4">
        <f aca="true" t="shared" si="11" ref="BO25:DQ25">IF((BO23)&lt;=1999999,(BO23)*$C$11,(IF(BO23&lt;=2999999,BO23*$C$12,IF(BO23&lt;=3999999,BO23*$C$13,IF(BO23&lt;=4999999,BO23*$C$14,BO23*$C$15)))))</f>
        <v>6322.999647609824</v>
      </c>
      <c r="BP25" s="4">
        <f t="shared" si="11"/>
        <v>6465.757289450555</v>
      </c>
      <c r="BQ25" s="4">
        <f t="shared" si="11"/>
        <v>6611.7380445982135</v>
      </c>
      <c r="BR25" s="4">
        <f t="shared" si="11"/>
        <v>6761.014682953281</v>
      </c>
      <c r="BS25" s="4">
        <f t="shared" si="11"/>
        <v>6913.661617380015</v>
      </c>
      <c r="BT25" s="4">
        <f t="shared" si="11"/>
        <v>7069.754940800494</v>
      </c>
      <c r="BU25" s="4">
        <f t="shared" si="11"/>
        <v>7229.372464126158</v>
      </c>
      <c r="BV25" s="4">
        <f t="shared" si="11"/>
        <v>7392.593755045742</v>
      </c>
      <c r="BW25" s="4">
        <f t="shared" si="11"/>
        <v>6299.583481407459</v>
      </c>
      <c r="BX25" s="4">
        <f t="shared" si="11"/>
        <v>6443.425316741075</v>
      </c>
      <c r="BY25" s="4">
        <f t="shared" si="11"/>
        <v>6590.551571378477</v>
      </c>
      <c r="BZ25" s="4">
        <f t="shared" si="11"/>
        <v>6741.037240262117</v>
      </c>
      <c r="CA25" s="4">
        <f t="shared" si="11"/>
        <v>6894.959030734987</v>
      </c>
      <c r="CB25" s="4">
        <f t="shared" si="11"/>
        <v>7052.395401640802</v>
      </c>
      <c r="CC25" s="4">
        <f t="shared" si="11"/>
        <v>7213.426603316969</v>
      </c>
      <c r="CD25" s="4">
        <f t="shared" si="11"/>
        <v>7378.13471850074</v>
      </c>
      <c r="CE25" s="4">
        <f t="shared" si="11"/>
        <v>7546.603704169409</v>
      </c>
      <c r="CF25" s="4">
        <f t="shared" si="11"/>
        <v>7718.919434335852</v>
      </c>
      <c r="CG25" s="4">
        <f t="shared" si="11"/>
        <v>7895.169743821253</v>
      </c>
      <c r="CH25" s="4">
        <f t="shared" si="11"/>
        <v>8075.444473027311</v>
      </c>
      <c r="CI25" s="4">
        <f t="shared" si="11"/>
        <v>8259.835513730757</v>
      </c>
      <c r="CJ25" s="4">
        <f t="shared" si="11"/>
        <v>8448.436855923523</v>
      </c>
      <c r="CK25" s="4">
        <f t="shared" si="11"/>
        <v>8641.344635722433</v>
      </c>
      <c r="CL25" s="4">
        <f t="shared" si="11"/>
        <v>8838.657184372856</v>
      </c>
      <c r="CM25" s="4">
        <f t="shared" si="11"/>
        <v>9040.47507837127</v>
      </c>
      <c r="CN25" s="4">
        <f t="shared" si="11"/>
        <v>9246.901190732306</v>
      </c>
      <c r="CO25" s="4">
        <f t="shared" si="11"/>
        <v>9458.040743426409</v>
      </c>
      <c r="CP25" s="4">
        <f t="shared" si="11"/>
        <v>9674.00136101483</v>
      </c>
      <c r="CQ25" s="4">
        <f t="shared" si="11"/>
        <v>9894.893125509296</v>
      </c>
      <c r="CR25" s="4">
        <f t="shared" si="11"/>
        <v>10120.828632484312</v>
      </c>
      <c r="CS25" s="4">
        <f t="shared" si="11"/>
        <v>10351.923048470733</v>
      </c>
      <c r="CT25" s="4">
        <f t="shared" si="11"/>
        <v>10588.294169659797</v>
      </c>
      <c r="CU25" s="4">
        <f t="shared" si="11"/>
        <v>10830.062481947614</v>
      </c>
      <c r="CV25" s="4">
        <f t="shared" si="11"/>
        <v>11077.35122235066</v>
      </c>
      <c r="CW25" s="4">
        <f t="shared" si="11"/>
        <v>11330.286441823615</v>
      </c>
      <c r="CX25" s="4">
        <f t="shared" si="11"/>
        <v>11588.997069511553</v>
      </c>
      <c r="CY25" s="4">
        <f t="shared" si="11"/>
        <v>11853.614978469242</v>
      </c>
      <c r="CZ25" s="4">
        <f t="shared" si="11"/>
        <v>12124.275052881036</v>
      </c>
      <c r="DA25" s="4">
        <f t="shared" si="11"/>
        <v>12401.115256815654</v>
      </c>
      <c r="DB25" s="4">
        <f t="shared" si="11"/>
        <v>12684.27670455085</v>
      </c>
      <c r="DC25" s="4">
        <f t="shared" si="11"/>
        <v>12973.903732503877</v>
      </c>
      <c r="DD25" s="4">
        <f t="shared" si="11"/>
        <v>13270.143972804344</v>
      </c>
      <c r="DE25" s="4">
        <f t="shared" si="11"/>
        <v>13573.148428547034</v>
      </c>
      <c r="DF25" s="4">
        <f t="shared" si="11"/>
        <v>13883.07155076298</v>
      </c>
      <c r="DG25" s="4">
        <f t="shared" si="11"/>
        <v>14200.07131714809</v>
      </c>
      <c r="DH25" s="4">
        <f t="shared" si="11"/>
        <v>14524.309312589414</v>
      </c>
      <c r="DI25" s="4">
        <f t="shared" si="11"/>
        <v>14855.950811530105</v>
      </c>
      <c r="DJ25" s="4">
        <f t="shared" si="11"/>
        <v>15195.164862215086</v>
      </c>
      <c r="DK25" s="4">
        <f t="shared" si="11"/>
        <v>15542.124372860315</v>
      </c>
      <c r="DL25" s="4">
        <f t="shared" si="11"/>
        <v>15897.006199789621</v>
      </c>
      <c r="DM25" s="4">
        <f t="shared" si="11"/>
        <v>16259.991237584012</v>
      </c>
      <c r="DN25" s="4">
        <f t="shared" si="11"/>
        <v>16631.26451128941</v>
      </c>
      <c r="DO25" s="4">
        <f t="shared" si="11"/>
        <v>17011.015270729815</v>
      </c>
      <c r="DP25" s="4">
        <f t="shared" si="11"/>
        <v>17399.437086973965</v>
      </c>
      <c r="DQ25" s="4">
        <f t="shared" si="11"/>
        <v>17796.727951004705</v>
      </c>
      <c r="DR25" s="4">
        <f>IF((DR23)&lt;=1999999,(DR23)*$C$11,(IF(DR23&lt;=2999999,DR23*$C$12,IF(DR23&lt;=3999999,DR23*$C$13,IF(DR23&lt;=4999999,DR23*$C$14,DR23*$C$15)))))</f>
        <v>18203.090374641266</v>
      </c>
      <c r="DS25" s="4">
        <f>IF((DS23)&lt;=1999999,(DS23)*$C$11,(IF(DS23&lt;=2999999,DS23*$C$12,IF(DS23&lt;=3999999,DS23*$C$13,IF(DS23&lt;=4999999,DS23*$C$14,DS23*$C$15)))))</f>
        <v>18618.73149376603</v>
      </c>
    </row>
    <row r="26" spans="1:123" ht="12.75">
      <c r="A26" s="10" t="s">
        <v>6</v>
      </c>
      <c r="B26" s="4">
        <f aca="true" t="shared" si="12" ref="B26:BM26">B23-B25</f>
        <v>1021809.4332840052</v>
      </c>
      <c r="C26" s="4">
        <f t="shared" si="12"/>
        <v>1044094.5179481797</v>
      </c>
      <c r="D26" s="4">
        <f t="shared" si="12"/>
        <v>1066865.627679566</v>
      </c>
      <c r="E26" s="4">
        <f t="shared" si="12"/>
        <v>1090133.3624094417</v>
      </c>
      <c r="F26" s="4">
        <f t="shared" si="12"/>
        <v>1113908.5532475787</v>
      </c>
      <c r="G26" s="4">
        <f t="shared" si="12"/>
        <v>1138202.2675241143</v>
      </c>
      <c r="H26" s="4">
        <f t="shared" si="12"/>
        <v>1163025.8139413847</v>
      </c>
      <c r="I26" s="4">
        <f t="shared" si="12"/>
        <v>1188390.747838115</v>
      </c>
      <c r="J26" s="4">
        <f t="shared" si="12"/>
        <v>1214308.8765684194</v>
      </c>
      <c r="K26" s="4">
        <f t="shared" si="12"/>
        <v>1240792.2649981135</v>
      </c>
      <c r="L26" s="4">
        <f t="shared" si="12"/>
        <v>1267853.2411208993</v>
      </c>
      <c r="M26" s="4">
        <f t="shared" si="12"/>
        <v>1295504.401797035</v>
      </c>
      <c r="N26" s="4">
        <f t="shared" si="12"/>
        <v>1323758.6186171623</v>
      </c>
      <c r="O26" s="4">
        <f t="shared" si="12"/>
        <v>1352629.04389402</v>
      </c>
      <c r="P26" s="4">
        <f t="shared" si="12"/>
        <v>1382129.116784834</v>
      </c>
      <c r="Q26" s="4">
        <f t="shared" si="12"/>
        <v>1412272.5695472339</v>
      </c>
      <c r="R26" s="4">
        <f t="shared" si="12"/>
        <v>1443073.4339316047</v>
      </c>
      <c r="S26" s="4">
        <f t="shared" si="12"/>
        <v>1474546.0477128562</v>
      </c>
      <c r="T26" s="4">
        <f t="shared" si="12"/>
        <v>1506705.0613646433</v>
      </c>
      <c r="U26" s="4">
        <f t="shared" si="12"/>
        <v>1539565.4448791482</v>
      </c>
      <c r="V26" s="4">
        <f t="shared" si="12"/>
        <v>1573142.4947355995</v>
      </c>
      <c r="W26" s="4">
        <f t="shared" si="12"/>
        <v>1607451.841020769</v>
      </c>
      <c r="X26" s="4">
        <f t="shared" si="12"/>
        <v>1642509.4547047627</v>
      </c>
      <c r="Y26" s="4">
        <f t="shared" si="12"/>
        <v>1678331.655075494</v>
      </c>
      <c r="Z26" s="4">
        <f t="shared" si="12"/>
        <v>1714935.117335297</v>
      </c>
      <c r="AA26" s="4">
        <f t="shared" si="12"/>
        <v>1752336.8803632187</v>
      </c>
      <c r="AB26" s="4">
        <f t="shared" si="12"/>
        <v>1790554.354646602</v>
      </c>
      <c r="AC26" s="4">
        <f t="shared" si="12"/>
        <v>1829605.330385652</v>
      </c>
      <c r="AD26" s="4">
        <f t="shared" si="12"/>
        <v>1869507.985774758</v>
      </c>
      <c r="AE26" s="4">
        <f t="shared" si="12"/>
        <v>1910280.8954644275</v>
      </c>
      <c r="AF26" s="4">
        <f t="shared" si="12"/>
        <v>1951943.0392077684</v>
      </c>
      <c r="AG26" s="4">
        <f t="shared" si="12"/>
        <v>1994513.8106955483</v>
      </c>
      <c r="AH26" s="4">
        <f t="shared" si="12"/>
        <v>2038523.67880809</v>
      </c>
      <c r="AI26" s="4">
        <f t="shared" si="12"/>
        <v>2083504.6449801673</v>
      </c>
      <c r="AJ26" s="4">
        <f t="shared" si="12"/>
        <v>2129478.136938826</v>
      </c>
      <c r="AK26" s="4">
        <f t="shared" si="12"/>
        <v>2176466.0552238026</v>
      </c>
      <c r="AL26" s="4">
        <f t="shared" si="12"/>
        <v>2224490.783620354</v>
      </c>
      <c r="AM26" s="4">
        <f t="shared" si="12"/>
        <v>2273575.199822293</v>
      </c>
      <c r="AN26" s="4">
        <f t="shared" si="12"/>
        <v>2323742.686330311</v>
      </c>
      <c r="AO26" s="4">
        <f t="shared" si="12"/>
        <v>2375017.141590772</v>
      </c>
      <c r="AP26" s="4">
        <f t="shared" si="12"/>
        <v>2427422.991380293</v>
      </c>
      <c r="AQ26" s="4">
        <f t="shared" si="12"/>
        <v>2480985.200441529</v>
      </c>
      <c r="AR26" s="4">
        <f t="shared" si="12"/>
        <v>2535729.2843757095</v>
      </c>
      <c r="AS26" s="4">
        <f t="shared" si="12"/>
        <v>2591681.321797585</v>
      </c>
      <c r="AT26" s="4">
        <f t="shared" si="12"/>
        <v>2648867.9667585813</v>
      </c>
      <c r="AU26" s="4">
        <f t="shared" si="12"/>
        <v>2707316.4614440748</v>
      </c>
      <c r="AV26" s="4">
        <f t="shared" si="12"/>
        <v>2767054.64915084</v>
      </c>
      <c r="AW26" s="4">
        <f t="shared" si="12"/>
        <v>2828110.9875508514</v>
      </c>
      <c r="AX26" s="4">
        <f t="shared" si="12"/>
        <v>2890514.562247754</v>
      </c>
      <c r="AY26" s="4">
        <f t="shared" si="12"/>
        <v>2954295.1006324654</v>
      </c>
      <c r="AZ26" s="4">
        <f t="shared" si="12"/>
        <v>3020239.3695580484</v>
      </c>
      <c r="BA26" s="4">
        <f t="shared" si="12"/>
        <v>3087655.6128314883</v>
      </c>
      <c r="BB26" s="4">
        <f t="shared" si="12"/>
        <v>3156576.68711366</v>
      </c>
      <c r="BC26" s="4">
        <f t="shared" si="12"/>
        <v>3227036.18247507</v>
      </c>
      <c r="BD26" s="4">
        <f t="shared" si="12"/>
        <v>3299068.4387666523</v>
      </c>
      <c r="BE26" s="4">
        <f t="shared" si="12"/>
        <v>3372708.5623559845</v>
      </c>
      <c r="BF26" s="4">
        <f t="shared" si="12"/>
        <v>3447992.4432370807</v>
      </c>
      <c r="BG26" s="4">
        <f t="shared" si="12"/>
        <v>3524956.772522103</v>
      </c>
      <c r="BH26" s="4">
        <f t="shared" si="12"/>
        <v>3603639.0603235113</v>
      </c>
      <c r="BI26" s="4">
        <f t="shared" si="12"/>
        <v>3684077.65403537</v>
      </c>
      <c r="BJ26" s="4">
        <f t="shared" si="12"/>
        <v>3766311.757022722</v>
      </c>
      <c r="BK26" s="4">
        <f t="shared" si="12"/>
        <v>3850381.4477281366</v>
      </c>
      <c r="BL26" s="4">
        <f t="shared" si="12"/>
        <v>3936327.6992047415</v>
      </c>
      <c r="BM26" s="4">
        <f t="shared" si="12"/>
        <v>4025200.210855637</v>
      </c>
      <c r="BN26" s="4">
        <f aca="true" t="shared" si="13" ref="BN26:DQ26">BN23-BN25</f>
        <v>4116079.2432869887</v>
      </c>
      <c r="BO26" s="4">
        <f t="shared" si="13"/>
        <v>4209010.09875894</v>
      </c>
      <c r="BP26" s="4">
        <f t="shared" si="13"/>
        <v>4304039.102344252</v>
      </c>
      <c r="BQ26" s="4">
        <f t="shared" si="13"/>
        <v>4401213.625020877</v>
      </c>
      <c r="BR26" s="4">
        <f t="shared" si="13"/>
        <v>4500582.107285901</v>
      </c>
      <c r="BS26" s="4">
        <f t="shared" si="13"/>
        <v>4602194.08330263</v>
      </c>
      <c r="BT26" s="4">
        <f t="shared" si="13"/>
        <v>4706100.205592862</v>
      </c>
      <c r="BU26" s="4">
        <f t="shared" si="13"/>
        <v>4812352.270286646</v>
      </c>
      <c r="BV26" s="4">
        <f t="shared" si="13"/>
        <v>4921003.242942115</v>
      </c>
      <c r="BW26" s="4">
        <f t="shared" si="13"/>
        <v>5033367.201644559</v>
      </c>
      <c r="BX26" s="4">
        <f t="shared" si="13"/>
        <v>5148296.82807612</v>
      </c>
      <c r="BY26" s="4">
        <f t="shared" si="13"/>
        <v>5265850.705531403</v>
      </c>
      <c r="BZ26" s="4">
        <f t="shared" si="13"/>
        <v>5386088.754969431</v>
      </c>
      <c r="CA26" s="4">
        <f t="shared" si="13"/>
        <v>5509072.265557255</v>
      </c>
      <c r="CB26" s="4">
        <f t="shared" si="13"/>
        <v>5634863.925911001</v>
      </c>
      <c r="CC26" s="4">
        <f t="shared" si="13"/>
        <v>5763527.856050258</v>
      </c>
      <c r="CD26" s="4">
        <f t="shared" si="13"/>
        <v>5895129.640082091</v>
      </c>
      <c r="CE26" s="4">
        <f t="shared" si="13"/>
        <v>6029736.359631358</v>
      </c>
      <c r="CF26" s="4">
        <f t="shared" si="13"/>
        <v>6167416.628034346</v>
      </c>
      <c r="CG26" s="4">
        <f t="shared" si="13"/>
        <v>6308240.625313181</v>
      </c>
      <c r="CH26" s="4">
        <f t="shared" si="13"/>
        <v>6452280.133948822</v>
      </c>
      <c r="CI26" s="4">
        <f t="shared" si="13"/>
        <v>6599608.575470875</v>
      </c>
      <c r="CJ26" s="4">
        <f t="shared" si="13"/>
        <v>6750301.047882894</v>
      </c>
      <c r="CK26" s="4">
        <f t="shared" si="13"/>
        <v>6904434.363942224</v>
      </c>
      <c r="CL26" s="4">
        <f t="shared" si="13"/>
        <v>7062087.090313912</v>
      </c>
      <c r="CM26" s="4">
        <f t="shared" si="13"/>
        <v>7223339.587618644</v>
      </c>
      <c r="CN26" s="4">
        <f t="shared" si="13"/>
        <v>7388274.051395112</v>
      </c>
      <c r="CO26" s="4">
        <f t="shared" si="13"/>
        <v>7556974.553997701</v>
      </c>
      <c r="CP26" s="4">
        <f t="shared" si="13"/>
        <v>7729527.08745085</v>
      </c>
      <c r="CQ26" s="4">
        <f t="shared" si="13"/>
        <v>7906019.607281927</v>
      </c>
      <c r="CR26" s="4">
        <f t="shared" si="13"/>
        <v>8086542.077354966</v>
      </c>
      <c r="CS26" s="4">
        <f t="shared" si="13"/>
        <v>8271186.515728115</v>
      </c>
      <c r="CT26" s="4">
        <f t="shared" si="13"/>
        <v>8460047.041558176</v>
      </c>
      <c r="CU26" s="4">
        <f t="shared" si="13"/>
        <v>8653219.923076143</v>
      </c>
      <c r="CV26" s="4">
        <f t="shared" si="13"/>
        <v>8850803.626658177</v>
      </c>
      <c r="CW26" s="4">
        <f t="shared" si="13"/>
        <v>9052898.867017068</v>
      </c>
      <c r="CX26" s="4">
        <f t="shared" si="13"/>
        <v>9259608.658539731</v>
      </c>
      <c r="CY26" s="4">
        <f t="shared" si="13"/>
        <v>9471038.367796924</v>
      </c>
      <c r="CZ26" s="4">
        <f t="shared" si="13"/>
        <v>9687295.767251948</v>
      </c>
      <c r="DA26" s="4">
        <f t="shared" si="13"/>
        <v>9908491.090195706</v>
      </c>
      <c r="DB26" s="4">
        <f t="shared" si="13"/>
        <v>10134737.086936127</v>
      </c>
      <c r="DC26" s="4">
        <f t="shared" si="13"/>
        <v>10366149.082270596</v>
      </c>
      <c r="DD26" s="4">
        <f t="shared" si="13"/>
        <v>10602845.03427067</v>
      </c>
      <c r="DE26" s="4">
        <f t="shared" si="13"/>
        <v>10844945.59440908</v>
      </c>
      <c r="DF26" s="4">
        <f t="shared" si="13"/>
        <v>11092574.169059621</v>
      </c>
      <c r="DG26" s="4">
        <f t="shared" si="13"/>
        <v>11345856.982401324</v>
      </c>
      <c r="DH26" s="4">
        <f t="shared" si="13"/>
        <v>11604923.140758941</v>
      </c>
      <c r="DI26" s="4">
        <f t="shared" si="13"/>
        <v>11869904.698412554</v>
      </c>
      <c r="DJ26" s="4">
        <f t="shared" si="13"/>
        <v>12140936.724909853</v>
      </c>
      <c r="DK26" s="4">
        <f t="shared" si="13"/>
        <v>12418157.373915391</v>
      </c>
      <c r="DL26" s="4">
        <f t="shared" si="13"/>
        <v>12701707.953631906</v>
      </c>
      <c r="DM26" s="4">
        <f t="shared" si="13"/>
        <v>12991732.998829626</v>
      </c>
      <c r="DN26" s="4">
        <f t="shared" si="13"/>
        <v>13288380.34452024</v>
      </c>
      <c r="DO26" s="4">
        <f t="shared" si="13"/>
        <v>13591801.201313121</v>
      </c>
      <c r="DP26" s="4">
        <f t="shared" si="13"/>
        <v>13902150.2324922</v>
      </c>
      <c r="DQ26" s="4">
        <f t="shared" si="13"/>
        <v>14219585.632852757</v>
      </c>
      <c r="DR26" s="4">
        <f>DR23-DR25</f>
        <v>14544269.20933837</v>
      </c>
      <c r="DS26" s="4">
        <f>DS23-DS25</f>
        <v>14876366.46351906</v>
      </c>
    </row>
    <row r="27" spans="1:123" ht="12.75">
      <c r="A27" s="10" t="s">
        <v>11</v>
      </c>
      <c r="B27" s="4">
        <f>B25</f>
        <v>2304.255800440001</v>
      </c>
      <c r="C27" s="4">
        <f>B27+C25</f>
        <v>4658.76611402898</v>
      </c>
      <c r="D27" s="4">
        <f aca="true" t="shared" si="14" ref="D27:BO27">C27+D25</f>
        <v>7064.62696321868</v>
      </c>
      <c r="E27" s="4">
        <f t="shared" si="14"/>
        <v>9522.958274089382</v>
      </c>
      <c r="F27" s="4">
        <f t="shared" si="14"/>
        <v>12034.9043976745</v>
      </c>
      <c r="G27" s="4">
        <f t="shared" si="14"/>
        <v>14601.634642654963</v>
      </c>
      <c r="H27" s="4">
        <f t="shared" si="14"/>
        <v>17224.343819671365</v>
      </c>
      <c r="I27" s="4">
        <f t="shared" si="14"/>
        <v>19904.252797507255</v>
      </c>
      <c r="J27" s="4">
        <f t="shared" si="14"/>
        <v>22642.60907140246</v>
      </c>
      <c r="K27" s="4">
        <f t="shared" si="14"/>
        <v>25440.687343761023</v>
      </c>
      <c r="L27" s="4">
        <f t="shared" si="14"/>
        <v>28299.79011752401</v>
      </c>
      <c r="M27" s="4">
        <f t="shared" si="14"/>
        <v>31221.2483024835</v>
      </c>
      <c r="N27" s="4">
        <f t="shared" si="14"/>
        <v>34206.42183481987</v>
      </c>
      <c r="O27" s="4">
        <f t="shared" si="14"/>
        <v>37256.70031015091</v>
      </c>
      <c r="P27" s="4">
        <f t="shared" si="14"/>
        <v>40373.50363038732</v>
      </c>
      <c r="Q27" s="4">
        <f t="shared" si="14"/>
        <v>43558.28266469579</v>
      </c>
      <c r="R27" s="4">
        <f t="shared" si="14"/>
        <v>46812.51992487731</v>
      </c>
      <c r="S27" s="4">
        <f t="shared" si="14"/>
        <v>50137.730255475086</v>
      </c>
      <c r="T27" s="4">
        <f t="shared" si="14"/>
        <v>53535.46153893331</v>
      </c>
      <c r="U27" s="4">
        <f t="shared" si="14"/>
        <v>57007.2954161351</v>
      </c>
      <c r="V27" s="4">
        <f t="shared" si="14"/>
        <v>60554.84802265487</v>
      </c>
      <c r="W27" s="4">
        <f t="shared" si="14"/>
        <v>64179.77074106803</v>
      </c>
      <c r="X27" s="4">
        <f t="shared" si="14"/>
        <v>67883.7509696681</v>
      </c>
      <c r="Y27" s="4">
        <f t="shared" si="14"/>
        <v>71668.51290794909</v>
      </c>
      <c r="Z27" s="4">
        <f t="shared" si="14"/>
        <v>75535.81835921886</v>
      </c>
      <c r="AA27" s="4">
        <f t="shared" si="14"/>
        <v>79487.46755071697</v>
      </c>
      <c r="AB27" s="4">
        <f t="shared" si="14"/>
        <v>83525.29997161886</v>
      </c>
      <c r="AC27" s="4">
        <f t="shared" si="14"/>
        <v>87651.19522931639</v>
      </c>
      <c r="AD27" s="4">
        <f t="shared" si="14"/>
        <v>91867.07392437347</v>
      </c>
      <c r="AE27" s="4">
        <f t="shared" si="14"/>
        <v>96174.89854456385</v>
      </c>
      <c r="AF27" s="4">
        <f t="shared" si="14"/>
        <v>100576.67437840748</v>
      </c>
      <c r="AG27" s="4">
        <f t="shared" si="14"/>
        <v>105074.45044863046</v>
      </c>
      <c r="AH27" s="4">
        <f t="shared" si="14"/>
        <v>109159.66824183305</v>
      </c>
      <c r="AI27" s="4">
        <f t="shared" si="14"/>
        <v>113335.02825181335</v>
      </c>
      <c r="AJ27" s="4">
        <f t="shared" si="14"/>
        <v>117602.51950820378</v>
      </c>
      <c r="AK27" s="4">
        <f t="shared" si="14"/>
        <v>121964.17492949397</v>
      </c>
      <c r="AL27" s="4">
        <f t="shared" si="14"/>
        <v>126422.07229145861</v>
      </c>
      <c r="AM27" s="4">
        <f t="shared" si="14"/>
        <v>130978.33521695419</v>
      </c>
      <c r="AN27" s="4">
        <f t="shared" si="14"/>
        <v>135635.13418755602</v>
      </c>
      <c r="AO27" s="4">
        <f t="shared" si="14"/>
        <v>140394.68757751747</v>
      </c>
      <c r="AP27" s="4">
        <f t="shared" si="14"/>
        <v>145259.2627105441</v>
      </c>
      <c r="AQ27" s="4">
        <f t="shared" si="14"/>
        <v>150231.17693988586</v>
      </c>
      <c r="AR27" s="4">
        <f t="shared" si="14"/>
        <v>155312.79875226202</v>
      </c>
      <c r="AS27" s="4">
        <f t="shared" si="14"/>
        <v>160506.54889614496</v>
      </c>
      <c r="AT27" s="4">
        <f t="shared" si="14"/>
        <v>165814.9015349397</v>
      </c>
      <c r="AU27" s="4">
        <f t="shared" si="14"/>
        <v>171240.3854256092</v>
      </c>
      <c r="AV27" s="4">
        <f t="shared" si="14"/>
        <v>176785.58512330626</v>
      </c>
      <c r="AW27" s="4">
        <f t="shared" si="14"/>
        <v>182453.1422125865</v>
      </c>
      <c r="AX27" s="4">
        <f t="shared" si="14"/>
        <v>188245.7565657884</v>
      </c>
      <c r="AY27" s="4">
        <f t="shared" si="14"/>
        <v>194166.18762918012</v>
      </c>
      <c r="AZ27" s="4">
        <f t="shared" si="14"/>
        <v>199460.87222394755</v>
      </c>
      <c r="BA27" s="4">
        <f t="shared" si="14"/>
        <v>204873.74206863085</v>
      </c>
      <c r="BB27" s="4">
        <f t="shared" si="14"/>
        <v>210407.43523411936</v>
      </c>
      <c r="BC27" s="4">
        <f t="shared" si="14"/>
        <v>216064.64867697572</v>
      </c>
      <c r="BD27" s="4">
        <f t="shared" si="14"/>
        <v>221848.13955385188</v>
      </c>
      <c r="BE27" s="4">
        <f t="shared" si="14"/>
        <v>227760.72656524478</v>
      </c>
      <c r="BF27" s="4">
        <f t="shared" si="14"/>
        <v>233805.29132924668</v>
      </c>
      <c r="BG27" s="4">
        <f t="shared" si="14"/>
        <v>239984.7797859596</v>
      </c>
      <c r="BH27" s="4">
        <f t="shared" si="14"/>
        <v>246302.20363325853</v>
      </c>
      <c r="BI27" s="4">
        <f t="shared" si="14"/>
        <v>252760.64179460277</v>
      </c>
      <c r="BJ27" s="4">
        <f t="shared" si="14"/>
        <v>259363.2419196113</v>
      </c>
      <c r="BK27" s="4">
        <f t="shared" si="14"/>
        <v>266113.2219181329</v>
      </c>
      <c r="BL27" s="4">
        <f t="shared" si="14"/>
        <v>273013.8715285595</v>
      </c>
      <c r="BM27" s="4">
        <f t="shared" si="14"/>
        <v>279060.74215077626</v>
      </c>
      <c r="BN27" s="4">
        <f t="shared" si="14"/>
        <v>285244.13610664057</v>
      </c>
      <c r="BO27" s="4">
        <f t="shared" si="14"/>
        <v>291567.1357542504</v>
      </c>
      <c r="BP27" s="4">
        <f aca="true" t="shared" si="15" ref="BP27:DQ27">BO27+BP25</f>
        <v>298032.89304370095</v>
      </c>
      <c r="BQ27" s="4">
        <f t="shared" si="15"/>
        <v>304644.63108829915</v>
      </c>
      <c r="BR27" s="4">
        <f t="shared" si="15"/>
        <v>311405.64577125246</v>
      </c>
      <c r="BS27" s="4">
        <f t="shared" si="15"/>
        <v>318319.3073886325</v>
      </c>
      <c r="BT27" s="4">
        <f t="shared" si="15"/>
        <v>325389.062329433</v>
      </c>
      <c r="BU27" s="4">
        <f t="shared" si="15"/>
        <v>332618.43479355914</v>
      </c>
      <c r="BV27" s="4">
        <f t="shared" si="15"/>
        <v>340011.02854860487</v>
      </c>
      <c r="BW27" s="4">
        <f t="shared" si="15"/>
        <v>346310.6120300123</v>
      </c>
      <c r="BX27" s="4">
        <f t="shared" si="15"/>
        <v>352754.03734675335</v>
      </c>
      <c r="BY27" s="4">
        <f t="shared" si="15"/>
        <v>359344.58891813183</v>
      </c>
      <c r="BZ27" s="4">
        <f t="shared" si="15"/>
        <v>366085.626158394</v>
      </c>
      <c r="CA27" s="4">
        <f t="shared" si="15"/>
        <v>372980.585189129</v>
      </c>
      <c r="CB27" s="4">
        <f t="shared" si="15"/>
        <v>380032.9805907698</v>
      </c>
      <c r="CC27" s="4">
        <f t="shared" si="15"/>
        <v>387246.40719408676</v>
      </c>
      <c r="CD27" s="4">
        <f t="shared" si="15"/>
        <v>394624.5419125875</v>
      </c>
      <c r="CE27" s="4">
        <f t="shared" si="15"/>
        <v>402171.14561675687</v>
      </c>
      <c r="CF27" s="4">
        <f t="shared" si="15"/>
        <v>409890.0650510927</v>
      </c>
      <c r="CG27" s="4">
        <f t="shared" si="15"/>
        <v>417785.23479491397</v>
      </c>
      <c r="CH27" s="4">
        <f t="shared" si="15"/>
        <v>425860.6792679413</v>
      </c>
      <c r="CI27" s="4">
        <f t="shared" si="15"/>
        <v>434120.51478167204</v>
      </c>
      <c r="CJ27" s="4">
        <f t="shared" si="15"/>
        <v>442568.95163759554</v>
      </c>
      <c r="CK27" s="4">
        <f t="shared" si="15"/>
        <v>451210.296273318</v>
      </c>
      <c r="CL27" s="4">
        <f t="shared" si="15"/>
        <v>460048.95345769083</v>
      </c>
      <c r="CM27" s="4">
        <f t="shared" si="15"/>
        <v>469089.4285360621</v>
      </c>
      <c r="CN27" s="4">
        <f t="shared" si="15"/>
        <v>478336.32972679444</v>
      </c>
      <c r="CO27" s="4">
        <f t="shared" si="15"/>
        <v>487794.37047022086</v>
      </c>
      <c r="CP27" s="4">
        <f t="shared" si="15"/>
        <v>497468.3718312357</v>
      </c>
      <c r="CQ27" s="4">
        <f t="shared" si="15"/>
        <v>507363.264956745</v>
      </c>
      <c r="CR27" s="4">
        <f t="shared" si="15"/>
        <v>517484.09358922933</v>
      </c>
      <c r="CS27" s="4">
        <f t="shared" si="15"/>
        <v>527836.0166377</v>
      </c>
      <c r="CT27" s="4">
        <f t="shared" si="15"/>
        <v>538424.3108073599</v>
      </c>
      <c r="CU27" s="4">
        <f t="shared" si="15"/>
        <v>549254.3732893075</v>
      </c>
      <c r="CV27" s="4">
        <f t="shared" si="15"/>
        <v>560331.7245116581</v>
      </c>
      <c r="CW27" s="4">
        <f t="shared" si="15"/>
        <v>571662.0109534817</v>
      </c>
      <c r="CX27" s="4">
        <f t="shared" si="15"/>
        <v>583251.0080229932</v>
      </c>
      <c r="CY27" s="4">
        <f t="shared" si="15"/>
        <v>595104.6230014624</v>
      </c>
      <c r="CZ27" s="4">
        <f t="shared" si="15"/>
        <v>607228.8980543434</v>
      </c>
      <c r="DA27" s="4">
        <f t="shared" si="15"/>
        <v>619630.0133111591</v>
      </c>
      <c r="DB27" s="4">
        <f t="shared" si="15"/>
        <v>632314.2900157099</v>
      </c>
      <c r="DC27" s="4">
        <f t="shared" si="15"/>
        <v>645288.1937482138</v>
      </c>
      <c r="DD27" s="4">
        <f t="shared" si="15"/>
        <v>658558.3377210181</v>
      </c>
      <c r="DE27" s="4">
        <f t="shared" si="15"/>
        <v>672131.4861495652</v>
      </c>
      <c r="DF27" s="4">
        <f t="shared" si="15"/>
        <v>686014.5577003282</v>
      </c>
      <c r="DG27" s="4">
        <f t="shared" si="15"/>
        <v>700214.6290174762</v>
      </c>
      <c r="DH27" s="4">
        <f t="shared" si="15"/>
        <v>714738.9383300657</v>
      </c>
      <c r="DI27" s="4">
        <f t="shared" si="15"/>
        <v>729594.8891415958</v>
      </c>
      <c r="DJ27" s="4">
        <f t="shared" si="15"/>
        <v>744790.0540038109</v>
      </c>
      <c r="DK27" s="4">
        <f t="shared" si="15"/>
        <v>760332.1783766712</v>
      </c>
      <c r="DL27" s="4">
        <f t="shared" si="15"/>
        <v>776229.1845764607</v>
      </c>
      <c r="DM27" s="4">
        <f t="shared" si="15"/>
        <v>792489.1758140448</v>
      </c>
      <c r="DN27" s="4">
        <f t="shared" si="15"/>
        <v>809120.4403253342</v>
      </c>
      <c r="DO27" s="4">
        <f t="shared" si="15"/>
        <v>826131.455596064</v>
      </c>
      <c r="DP27" s="4">
        <f t="shared" si="15"/>
        <v>843530.8926830379</v>
      </c>
      <c r="DQ27" s="4">
        <f t="shared" si="15"/>
        <v>861327.6206340427</v>
      </c>
      <c r="DR27" s="4">
        <f>DQ27+DR25</f>
        <v>879530.7110086839</v>
      </c>
      <c r="DS27" s="4">
        <f>DR27+DS25</f>
        <v>898149.44250245</v>
      </c>
    </row>
    <row r="28" spans="1:6" ht="12.75">
      <c r="A28" s="10"/>
      <c r="B28" s="4"/>
      <c r="C28" s="4"/>
      <c r="D28" s="4"/>
      <c r="E28" s="4"/>
      <c r="F28" s="4"/>
    </row>
    <row r="29" spans="1:2" ht="12.75">
      <c r="A29" s="22" t="s">
        <v>40</v>
      </c>
      <c r="B29" s="23">
        <f>DQ26</f>
        <v>14219585.632852757</v>
      </c>
    </row>
    <row r="30" spans="1:2" ht="12.75">
      <c r="A30" s="22" t="s">
        <v>13</v>
      </c>
      <c r="B30" s="23">
        <f>DQ27</f>
        <v>861327.6206340427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2008-01-21T23:07:04Z</dcterms:created>
  <dcterms:modified xsi:type="dcterms:W3CDTF">2008-02-22T02:27:24Z</dcterms:modified>
  <cp:category/>
  <cp:version/>
  <cp:contentType/>
  <cp:contentStatus/>
</cp:coreProperties>
</file>